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/>
  <mc:AlternateContent xmlns:mc="http://schemas.openxmlformats.org/markup-compatibility/2006">
    <mc:Choice Requires="x15">
      <x15ac:absPath xmlns:x15ac="http://schemas.microsoft.com/office/spreadsheetml/2010/11/ac" url="/Users/noahkittner/Documents/"/>
    </mc:Choice>
  </mc:AlternateContent>
  <bookViews>
    <workbookView xWindow="20220" yWindow="8880" windowWidth="25600" windowHeight="15460"/>
  </bookViews>
  <sheets>
    <sheet name="Energy storage innovation" sheetId="4" r:id="rId1"/>
    <sheet name="Price data" sheetId="3" r:id="rId2"/>
    <sheet name="Volume data" sheetId="2" r:id="rId3"/>
    <sheet name="Patent data" sheetId="1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5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" i="1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F32" i="2"/>
  <c r="D32" i="2"/>
  <c r="F31" i="2"/>
  <c r="D31" i="2"/>
  <c r="F30" i="2"/>
  <c r="D30" i="2"/>
  <c r="F29" i="2"/>
  <c r="D29" i="2"/>
  <c r="F28" i="2"/>
  <c r="D28" i="2"/>
  <c r="F27" i="2"/>
  <c r="D27" i="2"/>
  <c r="F26" i="2"/>
  <c r="D26" i="2"/>
  <c r="F25" i="2"/>
  <c r="D25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F8" i="2"/>
  <c r="D8" i="2"/>
  <c r="J3" i="1"/>
  <c r="J4" i="1"/>
  <c r="J5" i="1"/>
  <c r="O3" i="1"/>
  <c r="P3" i="1"/>
  <c r="D5" i="1"/>
  <c r="E5" i="1"/>
  <c r="F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32" i="1"/>
  <c r="D31" i="1"/>
  <c r="D30" i="1"/>
  <c r="D29" i="1"/>
  <c r="D28" i="1"/>
  <c r="D27" i="1"/>
  <c r="D26" i="1"/>
  <c r="E6" i="1"/>
  <c r="F6" i="1"/>
  <c r="K5" i="1"/>
  <c r="J6" i="1"/>
  <c r="O4" i="1"/>
  <c r="E7" i="1"/>
  <c r="P4" i="1"/>
  <c r="O5" i="1"/>
  <c r="K6" i="1"/>
  <c r="J7" i="1"/>
  <c r="F7" i="1"/>
  <c r="E8" i="1"/>
  <c r="K7" i="1"/>
  <c r="J8" i="1"/>
  <c r="O6" i="1"/>
  <c r="P5" i="1"/>
  <c r="E9" i="1"/>
  <c r="F8" i="1"/>
  <c r="O7" i="1"/>
  <c r="P6" i="1"/>
  <c r="K8" i="1"/>
  <c r="J9" i="1"/>
  <c r="F9" i="1"/>
  <c r="E10" i="1"/>
  <c r="K9" i="1"/>
  <c r="J10" i="1"/>
  <c r="P7" i="1"/>
  <c r="O8" i="1"/>
  <c r="F10" i="1"/>
  <c r="E11" i="1"/>
  <c r="P8" i="1"/>
  <c r="O9" i="1"/>
  <c r="K10" i="1"/>
  <c r="J11" i="1"/>
  <c r="F11" i="1"/>
  <c r="E12" i="1"/>
  <c r="K11" i="1"/>
  <c r="J12" i="1"/>
  <c r="O10" i="1"/>
  <c r="P9" i="1"/>
  <c r="E13" i="1"/>
  <c r="F12" i="1"/>
  <c r="O11" i="1"/>
  <c r="P10" i="1"/>
  <c r="K12" i="1"/>
  <c r="J13" i="1"/>
  <c r="E14" i="1"/>
  <c r="F13" i="1"/>
  <c r="K13" i="1"/>
  <c r="J14" i="1"/>
  <c r="P11" i="1"/>
  <c r="O12" i="1"/>
  <c r="F14" i="1"/>
  <c r="E15" i="1"/>
  <c r="O13" i="1"/>
  <c r="P12" i="1"/>
  <c r="K14" i="1"/>
  <c r="J15" i="1"/>
  <c r="E16" i="1"/>
  <c r="F15" i="1"/>
  <c r="K15" i="1"/>
  <c r="J16" i="1"/>
  <c r="O14" i="1"/>
  <c r="P13" i="1"/>
  <c r="E17" i="1"/>
  <c r="F16" i="1"/>
  <c r="P14" i="1"/>
  <c r="O15" i="1"/>
  <c r="K16" i="1"/>
  <c r="J17" i="1"/>
  <c r="F17" i="1"/>
  <c r="E18" i="1"/>
  <c r="K17" i="1"/>
  <c r="J18" i="1"/>
  <c r="P15" i="1"/>
  <c r="O16" i="1"/>
  <c r="F18" i="1"/>
  <c r="E19" i="1"/>
  <c r="O17" i="1"/>
  <c r="P16" i="1"/>
  <c r="K18" i="1"/>
  <c r="J19" i="1"/>
  <c r="E20" i="1"/>
  <c r="F19" i="1"/>
  <c r="K19" i="1"/>
  <c r="J20" i="1"/>
  <c r="O18" i="1"/>
  <c r="P17" i="1"/>
  <c r="E21" i="1"/>
  <c r="F20" i="1"/>
  <c r="P18" i="1"/>
  <c r="O19" i="1"/>
  <c r="K20" i="1"/>
  <c r="J21" i="1"/>
  <c r="F21" i="1"/>
  <c r="E22" i="1"/>
  <c r="K21" i="1"/>
  <c r="J22" i="1"/>
  <c r="O20" i="1"/>
  <c r="P19" i="1"/>
  <c r="F22" i="1"/>
  <c r="E23" i="1"/>
  <c r="P20" i="1"/>
  <c r="O21" i="1"/>
  <c r="K22" i="1"/>
  <c r="J23" i="1"/>
  <c r="E24" i="1"/>
  <c r="F23" i="1"/>
  <c r="K23" i="1"/>
  <c r="J24" i="1"/>
  <c r="O22" i="1"/>
  <c r="P21" i="1"/>
  <c r="E25" i="1"/>
  <c r="F25" i="1"/>
  <c r="F24" i="1"/>
  <c r="P22" i="1"/>
  <c r="O23" i="1"/>
  <c r="K24" i="1"/>
  <c r="J25" i="1"/>
  <c r="K25" i="1"/>
  <c r="J26" i="1"/>
  <c r="O24" i="1"/>
  <c r="P23" i="1"/>
  <c r="E26" i="1"/>
  <c r="O25" i="1"/>
  <c r="P24" i="1"/>
  <c r="K26" i="1"/>
  <c r="J27" i="1"/>
  <c r="E27" i="1"/>
  <c r="F26" i="1"/>
  <c r="K27" i="1"/>
  <c r="J28" i="1"/>
  <c r="P25" i="1"/>
  <c r="O26" i="1"/>
  <c r="F27" i="1"/>
  <c r="E28" i="1"/>
  <c r="O27" i="1"/>
  <c r="P26" i="1"/>
  <c r="K28" i="1"/>
  <c r="J29" i="1"/>
  <c r="E29" i="1"/>
  <c r="F28" i="1"/>
  <c r="K29" i="1"/>
  <c r="J30" i="1"/>
  <c r="P27" i="1"/>
  <c r="O28" i="1"/>
  <c r="F29" i="1"/>
  <c r="E30" i="1"/>
  <c r="O29" i="1"/>
  <c r="P28" i="1"/>
  <c r="K30" i="1"/>
  <c r="J31" i="1"/>
  <c r="E31" i="1"/>
  <c r="F30" i="1"/>
  <c r="K31" i="1"/>
  <c r="J32" i="1"/>
  <c r="K32" i="1"/>
  <c r="O30" i="1"/>
  <c r="P29" i="1"/>
  <c r="E32" i="1"/>
  <c r="F31" i="1"/>
  <c r="O31" i="1"/>
  <c r="P30" i="1"/>
  <c r="F32" i="1"/>
  <c r="P31" i="1"/>
  <c r="O32" i="1"/>
  <c r="P32" i="1"/>
</calcChain>
</file>

<file path=xl/comments1.xml><?xml version="1.0" encoding="utf-8"?>
<comments xmlns="http://schemas.openxmlformats.org/spreadsheetml/2006/main">
  <authors>
    <author>Windows-Benutzer</author>
    <author>Autor</author>
  </authors>
  <commentList>
    <comment ref="C2" authorId="0">
      <text>
        <r>
          <rPr>
            <b/>
            <sz val="9"/>
            <color indexed="81"/>
            <rFont val="Segoe UI"/>
            <family val="2"/>
          </rPr>
          <t>Felix Lill:</t>
        </r>
        <r>
          <rPr>
            <sz val="9"/>
            <color indexed="81"/>
            <rFont val="Segoe UI"/>
            <family val="2"/>
          </rPr>
          <t xml:space="preserve">
yearly average price per kWh</t>
        </r>
      </text>
    </comment>
    <comment ref="D2" authorId="1">
      <text>
        <r>
          <rPr>
            <b/>
            <sz val="9"/>
            <color indexed="81"/>
            <rFont val="Segoe UI"/>
            <family val="2"/>
          </rPr>
          <t>Felix Lill:</t>
        </r>
        <r>
          <rPr>
            <sz val="9"/>
            <color indexed="81"/>
            <rFont val="Segoe UI"/>
            <family val="2"/>
          </rPr>
          <t xml:space="preserve">
yearly average price per kWh adjusted to 2015 dollar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" author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Front page: lithium and ion and (battery or batteries or accumulator or accumulators or cell or cells)
PCT
Application date</t>
        </r>
      </text>
    </comment>
    <comment ref="M2" author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Front page: lithium and ion and (battery or batteries or accumulator or accumulators or cell or cells)
ALL
Application date</t>
        </r>
      </text>
    </comment>
  </commentList>
</comments>
</file>

<file path=xl/sharedStrings.xml><?xml version="1.0" encoding="utf-8"?>
<sst xmlns="http://schemas.openxmlformats.org/spreadsheetml/2006/main" count="45" uniqueCount="32">
  <si>
    <t>y_aprice (not adjusted)</t>
  </si>
  <si>
    <t>y_aprice</t>
  </si>
  <si>
    <t>log10(y_aprice)</t>
  </si>
  <si>
    <t>log10(y_output)</t>
  </si>
  <si>
    <t>log10(cum_output)</t>
  </si>
  <si>
    <t>log10(y_pctpatent)</t>
  </si>
  <si>
    <t>cum_pctpatent</t>
  </si>
  <si>
    <t>log10(cum_pctpatent)</t>
  </si>
  <si>
    <t>cum_allpatent</t>
  </si>
  <si>
    <t>log10(cum_allpatent)</t>
  </si>
  <si>
    <t>cum_epopatent</t>
  </si>
  <si>
    <t>log10(cum_epopatent)</t>
  </si>
  <si>
    <t>Price [$/kWh]</t>
  </si>
  <si>
    <t>Output [MWh]</t>
  </si>
  <si>
    <t>y_output</t>
  </si>
  <si>
    <t>cum_output</t>
  </si>
  <si>
    <t>PCT Patents</t>
  </si>
  <si>
    <t>All Patents</t>
  </si>
  <si>
    <t>EPO Patents</t>
  </si>
  <si>
    <t>Year</t>
  </si>
  <si>
    <t>y_pctpatent</t>
  </si>
  <si>
    <t>y_epopatent</t>
  </si>
  <si>
    <t>y_allpatent</t>
  </si>
  <si>
    <t>log10(y_epopatent)</t>
  </si>
  <si>
    <t>log10(y_allpatent)</t>
  </si>
  <si>
    <t>For questions contact: kammen@berkeley.edu, nrkittner@berkeley.edu</t>
  </si>
  <si>
    <t>Energy storage deployment and innovation for the clean energy transition</t>
  </si>
  <si>
    <t>Price, Volume, and Patent Dataset</t>
  </si>
  <si>
    <t xml:space="preserve">Noah Kittner, Felix Lill, and Professor Daniel Kammen </t>
  </si>
  <si>
    <t>Also available online: rael.berkeley.edu</t>
  </si>
  <si>
    <r>
      <t xml:space="preserve">Please cite as: Kittner, N, Lill, F, Kammen, D.M. "Energy storage deployment and innovation for the clean energy transition" </t>
    </r>
    <r>
      <rPr>
        <i/>
        <sz val="20"/>
        <color rgb="FF000000"/>
        <rFont val="Calibri"/>
        <scheme val="minor"/>
      </rPr>
      <t>Nature Energy</t>
    </r>
    <r>
      <rPr>
        <sz val="20"/>
        <color rgb="FF000000"/>
        <rFont val="Calibri"/>
        <scheme val="minor"/>
      </rPr>
      <t>. forthcoming.</t>
    </r>
  </si>
  <si>
    <t>Please cite as: Kittner, N, Lill, F, Kammen, D.M. "Energy storage deployment and innovation for the clean energy transition" Nature Energy. forthcoming.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</si>
</sst>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28"/>
      <color rgb="FF000000"/>
      <name val="Calibri"/>
      <scheme val="minor"/>
    </font>
    <font>
      <sz val="20"/>
      <color rgb="FF000000"/>
      <name val="Calibri"/>
      <scheme val="minor"/>
    </font>
    <font>
      <i/>
      <sz val="20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Border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0" xfId="0" applyFill="1" applyBorder="1" applyAlignment="1">
      <alignment horizontal="right"/>
    </xf>
    <xf numFmtId="2" fontId="0" fillId="2" borderId="0" xfId="0" applyNumberFormat="1" applyFill="1" applyBorder="1" applyAlignment="1">
      <alignment horizontal="right"/>
    </xf>
    <xf numFmtId="2" fontId="0" fillId="2" borderId="0" xfId="0" applyNumberFormat="1" applyFill="1" applyBorder="1"/>
    <xf numFmtId="2" fontId="0" fillId="2" borderId="0" xfId="1" applyNumberFormat="1" applyFont="1" applyFill="1" applyBorder="1"/>
    <xf numFmtId="0" fontId="2" fillId="2" borderId="1" xfId="0" applyFont="1" applyFill="1" applyBorder="1" applyAlignment="1">
      <alignment horizontal="center"/>
    </xf>
    <xf numFmtId="4" fontId="0" fillId="2" borderId="0" xfId="0" applyNumberFormat="1" applyFill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/>
    <xf numFmtId="0" fontId="0" fillId="2" borderId="4" xfId="0" applyFill="1" applyBorder="1" applyAlignment="1">
      <alignment horizontal="right"/>
    </xf>
    <xf numFmtId="0" fontId="5" fillId="0" borderId="0" xfId="0" applyFont="1"/>
    <xf numFmtId="0" fontId="6" fillId="0" borderId="0" xfId="0" applyFont="1"/>
    <xf numFmtId="15" fontId="6" fillId="0" borderId="0" xfId="0" applyNumberFormat="1" applyFont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2</xdr:row>
      <xdr:rowOff>25400</xdr:rowOff>
    </xdr:from>
    <xdr:to>
      <xdr:col>14</xdr:col>
      <xdr:colOff>508000</xdr:colOff>
      <xdr:row>27</xdr:row>
      <xdr:rowOff>114300</xdr:rowOff>
    </xdr:to>
    <xdr:sp macro="" textlink="">
      <xdr:nvSpPr>
        <xdr:cNvPr id="2" name="TextBox 1"/>
        <xdr:cNvSpPr txBox="1"/>
      </xdr:nvSpPr>
      <xdr:spPr>
        <a:xfrm>
          <a:off x="965200" y="406400"/>
          <a:ext cx="11099800" cy="4851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/>
            <a:t>Energy storage</a:t>
          </a:r>
          <a:r>
            <a:rPr lang="en-US" sz="2800" baseline="0"/>
            <a:t> deployment and innovation for the clean energy transition</a:t>
          </a:r>
          <a:endParaRPr lang="en-US" sz="2800"/>
        </a:p>
        <a:p>
          <a:r>
            <a:rPr lang="en-US" sz="2000"/>
            <a:t>Price,</a:t>
          </a:r>
          <a:r>
            <a:rPr lang="en-US" sz="2000" baseline="0"/>
            <a:t> Volume, and Patent Dataset</a:t>
          </a:r>
          <a:endParaRPr lang="en-US" sz="2000"/>
        </a:p>
        <a:p>
          <a:r>
            <a:rPr lang="en-US" sz="2000"/>
            <a:t>July 31</a:t>
          </a:r>
          <a:r>
            <a:rPr lang="en-US" sz="2000" baseline="0"/>
            <a:t>, 2017</a:t>
          </a:r>
          <a:endParaRPr lang="en-US" sz="2000"/>
        </a:p>
        <a:p>
          <a:endParaRPr lang="en-US" sz="2000"/>
        </a:p>
        <a:p>
          <a:endParaRPr lang="en-US" sz="2000"/>
        </a:p>
        <a:p>
          <a:r>
            <a:rPr lang="en-US" sz="2000" baseline="0"/>
            <a:t>Noah Kittner, Felix Lill, and Professor Daniel Kammen </a:t>
          </a:r>
        </a:p>
        <a:p>
          <a:r>
            <a:rPr lang="en-US" sz="2000" baseline="0"/>
            <a:t>For questions contact: kammen@berkeley.edu, nrkittner@berkeley.edu</a:t>
          </a:r>
        </a:p>
        <a:p>
          <a:r>
            <a:rPr lang="en-US" sz="2000" baseline="0"/>
            <a:t>Also available online: rael.berkeley.edu/projects/innovation-in-energy-storage/</a:t>
          </a:r>
        </a:p>
        <a:p>
          <a:endParaRPr lang="en-US" sz="2000" baseline="0"/>
        </a:p>
        <a:p>
          <a:r>
            <a:rPr lang="en-US" sz="2000" baseline="0"/>
            <a:t>Please cite as: Kittner, N, Lill, F, Kammen, D.M. "Energy storage deployment and innovation for the clean energy transition" </a:t>
          </a:r>
          <a:r>
            <a:rPr lang="en-US" sz="2000" i="1" baseline="0"/>
            <a:t>Nature Energy</a:t>
          </a:r>
          <a:r>
            <a:rPr lang="en-US" sz="2000" i="0" baseline="0"/>
            <a:t> </a:t>
          </a:r>
          <a:r>
            <a:rPr lang="en-US" sz="2000" b="1" i="0" baseline="0"/>
            <a:t>2</a:t>
          </a:r>
          <a:r>
            <a:rPr lang="en-US" sz="2000" b="0" i="0" baseline="0"/>
            <a:t>, 17125 (2017). doi:10.1038/nenergy.2017.125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R18" sqref="R18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"/>
  <sheetViews>
    <sheetView workbookViewId="0">
      <selection activeCell="G5" sqref="G5"/>
    </sheetView>
  </sheetViews>
  <sheetFormatPr baseColWidth="10" defaultRowHeight="15" x14ac:dyDescent="0.2"/>
  <cols>
    <col min="2" max="2" width="1.6640625" customWidth="1"/>
    <col min="3" max="3" width="22.33203125" customWidth="1"/>
    <col min="4" max="5" width="20.6640625" customWidth="1"/>
    <col min="7" max="7" width="23.33203125" customWidth="1"/>
    <col min="8" max="8" width="15" bestFit="1" customWidth="1"/>
    <col min="9" max="9" width="21.5" bestFit="1" customWidth="1"/>
  </cols>
  <sheetData>
    <row r="1" spans="1:7" x14ac:dyDescent="0.2">
      <c r="A1" s="13" t="s">
        <v>19</v>
      </c>
      <c r="B1" s="5"/>
      <c r="C1" s="19" t="s">
        <v>12</v>
      </c>
      <c r="D1" s="19"/>
      <c r="E1" s="19"/>
    </row>
    <row r="2" spans="1:7" x14ac:dyDescent="0.2">
      <c r="A2" s="5"/>
      <c r="B2" s="5"/>
      <c r="C2" s="6" t="s">
        <v>0</v>
      </c>
      <c r="D2" s="6" t="s">
        <v>1</v>
      </c>
      <c r="E2" s="6" t="s">
        <v>2</v>
      </c>
    </row>
    <row r="3" spans="1:7" ht="37" x14ac:dyDescent="0.45">
      <c r="A3" s="5">
        <v>1986</v>
      </c>
      <c r="B3" s="5"/>
      <c r="C3" s="5"/>
      <c r="D3" s="5"/>
      <c r="E3" s="5"/>
      <c r="G3" s="16" t="s">
        <v>26</v>
      </c>
    </row>
    <row r="4" spans="1:7" ht="26" x14ac:dyDescent="0.3">
      <c r="A4" s="5">
        <v>1987</v>
      </c>
      <c r="B4" s="5"/>
      <c r="C4" s="5"/>
      <c r="D4" s="5"/>
      <c r="E4" s="5"/>
      <c r="G4" s="17" t="s">
        <v>27</v>
      </c>
    </row>
    <row r="5" spans="1:7" ht="26" x14ac:dyDescent="0.3">
      <c r="A5" s="5">
        <v>1988</v>
      </c>
      <c r="B5" s="5"/>
      <c r="C5" s="5"/>
      <c r="D5" s="5"/>
      <c r="E5" s="5"/>
      <c r="G5" s="18">
        <v>42874</v>
      </c>
    </row>
    <row r="6" spans="1:7" ht="26" x14ac:dyDescent="0.3">
      <c r="A6" s="5">
        <v>1989</v>
      </c>
      <c r="B6" s="5"/>
      <c r="C6" s="5"/>
      <c r="D6" s="5"/>
      <c r="E6" s="5"/>
      <c r="G6" s="17"/>
    </row>
    <row r="7" spans="1:7" ht="26" x14ac:dyDescent="0.3">
      <c r="A7" s="5">
        <v>1990</v>
      </c>
      <c r="B7" s="5"/>
      <c r="C7" s="5"/>
      <c r="D7" s="5"/>
      <c r="E7" s="5"/>
      <c r="G7" s="17"/>
    </row>
    <row r="8" spans="1:7" ht="26" x14ac:dyDescent="0.3">
      <c r="A8" s="5">
        <v>1991</v>
      </c>
      <c r="B8" s="12"/>
      <c r="C8" s="9">
        <v>3100</v>
      </c>
      <c r="D8" s="12">
        <v>5394.66</v>
      </c>
      <c r="E8" s="12">
        <f>LOG10(D8)</f>
        <v>3.7319640783466568</v>
      </c>
      <c r="F8" s="2"/>
      <c r="G8" s="17" t="s">
        <v>28</v>
      </c>
    </row>
    <row r="9" spans="1:7" ht="26" x14ac:dyDescent="0.3">
      <c r="A9" s="5">
        <v>1992</v>
      </c>
      <c r="B9" s="12"/>
      <c r="C9" s="9">
        <v>2600</v>
      </c>
      <c r="D9" s="12">
        <v>4392.33</v>
      </c>
      <c r="E9" s="12">
        <f t="shared" ref="E9:E32" si="0">LOG10(D9)</f>
        <v>3.6426949616321798</v>
      </c>
      <c r="F9" s="2"/>
      <c r="G9" s="17" t="s">
        <v>25</v>
      </c>
    </row>
    <row r="10" spans="1:7" x14ac:dyDescent="0.2">
      <c r="A10" s="5">
        <v>1993</v>
      </c>
      <c r="B10" s="12"/>
      <c r="C10" s="9">
        <v>2100</v>
      </c>
      <c r="D10" s="12">
        <v>3444.54</v>
      </c>
      <c r="E10" s="12">
        <f t="shared" si="0"/>
        <v>3.537131232397329</v>
      </c>
      <c r="F10" s="2"/>
      <c r="G10" t="s">
        <v>29</v>
      </c>
    </row>
    <row r="11" spans="1:7" x14ac:dyDescent="0.2">
      <c r="A11" s="5">
        <v>1994</v>
      </c>
      <c r="B11" s="12"/>
      <c r="C11" s="9">
        <v>1700</v>
      </c>
      <c r="D11" s="12">
        <v>2718.82</v>
      </c>
      <c r="E11" s="12">
        <f t="shared" si="0"/>
        <v>3.4343804559897015</v>
      </c>
      <c r="F11" s="2"/>
    </row>
    <row r="12" spans="1:7" x14ac:dyDescent="0.2">
      <c r="A12" s="5">
        <v>1995</v>
      </c>
      <c r="B12" s="12"/>
      <c r="C12" s="9">
        <v>1650</v>
      </c>
      <c r="D12" s="12">
        <v>2566.13</v>
      </c>
      <c r="E12" s="12">
        <f t="shared" si="0"/>
        <v>3.4092786539299995</v>
      </c>
      <c r="F12" s="2"/>
      <c r="G12" t="s">
        <v>31</v>
      </c>
    </row>
    <row r="13" spans="1:7" x14ac:dyDescent="0.2">
      <c r="A13" s="5">
        <v>1996</v>
      </c>
      <c r="B13" s="12"/>
      <c r="C13" s="9">
        <v>1250</v>
      </c>
      <c r="D13" s="12">
        <v>1888.28</v>
      </c>
      <c r="E13" s="12">
        <f t="shared" si="0"/>
        <v>3.2760663932664427</v>
      </c>
      <c r="F13" s="2"/>
    </row>
    <row r="14" spans="1:7" x14ac:dyDescent="0.2">
      <c r="A14" s="5">
        <v>1997</v>
      </c>
      <c r="B14" s="12"/>
      <c r="C14" s="9">
        <v>900</v>
      </c>
      <c r="D14" s="12">
        <v>1329.07</v>
      </c>
      <c r="E14" s="12">
        <f t="shared" si="0"/>
        <v>3.1235478551437428</v>
      </c>
      <c r="F14" s="2"/>
    </row>
    <row r="15" spans="1:7" x14ac:dyDescent="0.2">
      <c r="A15" s="5">
        <v>1998</v>
      </c>
      <c r="B15" s="12"/>
      <c r="C15" s="9">
        <v>600</v>
      </c>
      <c r="D15" s="5">
        <v>872.46</v>
      </c>
      <c r="E15" s="12">
        <f t="shared" si="0"/>
        <v>2.9407455248260654</v>
      </c>
      <c r="F15" s="2"/>
    </row>
    <row r="16" spans="1:7" x14ac:dyDescent="0.2">
      <c r="A16" s="5">
        <v>1999</v>
      </c>
      <c r="B16" s="12"/>
      <c r="C16" s="9">
        <v>500</v>
      </c>
      <c r="D16" s="5">
        <v>711.34</v>
      </c>
      <c r="E16" s="12">
        <f t="shared" si="0"/>
        <v>2.8520772305885336</v>
      </c>
      <c r="F16" s="2"/>
    </row>
    <row r="17" spans="1:6" x14ac:dyDescent="0.2">
      <c r="A17" s="5">
        <v>2000</v>
      </c>
      <c r="B17" s="12"/>
      <c r="C17" s="9">
        <v>450</v>
      </c>
      <c r="D17" s="5">
        <v>619.38</v>
      </c>
      <c r="E17" s="12">
        <f t="shared" si="0"/>
        <v>2.7919571777242362</v>
      </c>
      <c r="F17" s="2"/>
    </row>
    <row r="18" spans="1:6" x14ac:dyDescent="0.2">
      <c r="A18" s="5">
        <v>2001</v>
      </c>
      <c r="B18" s="12"/>
      <c r="C18" s="9">
        <v>380</v>
      </c>
      <c r="D18" s="5">
        <v>508.85</v>
      </c>
      <c r="E18" s="12">
        <f t="shared" si="0"/>
        <v>2.7065897788534223</v>
      </c>
      <c r="F18" s="2"/>
    </row>
    <row r="19" spans="1:6" x14ac:dyDescent="0.2">
      <c r="A19" s="5">
        <v>2002</v>
      </c>
      <c r="B19" s="12"/>
      <c r="C19" s="9">
        <v>370</v>
      </c>
      <c r="D19" s="5">
        <v>487.47</v>
      </c>
      <c r="E19" s="12">
        <f t="shared" si="0"/>
        <v>2.6879478933979182</v>
      </c>
      <c r="F19" s="2"/>
    </row>
    <row r="20" spans="1:6" x14ac:dyDescent="0.2">
      <c r="A20" s="5">
        <v>2003</v>
      </c>
      <c r="B20" s="12"/>
      <c r="C20" s="9">
        <v>340</v>
      </c>
      <c r="D20" s="5">
        <v>437.97</v>
      </c>
      <c r="E20" s="12">
        <f t="shared" si="0"/>
        <v>2.641444363287957</v>
      </c>
      <c r="F20" s="2"/>
    </row>
    <row r="21" spans="1:6" x14ac:dyDescent="0.2">
      <c r="A21" s="5">
        <v>2004</v>
      </c>
      <c r="B21" s="12"/>
      <c r="C21" s="9">
        <v>320</v>
      </c>
      <c r="D21" s="5">
        <v>401.51</v>
      </c>
      <c r="E21" s="12">
        <f t="shared" si="0"/>
        <v>2.6036963662790482</v>
      </c>
      <c r="F21" s="2"/>
    </row>
    <row r="22" spans="1:6" x14ac:dyDescent="0.2">
      <c r="A22" s="5">
        <v>2005</v>
      </c>
      <c r="B22" s="12"/>
      <c r="C22" s="9">
        <v>290</v>
      </c>
      <c r="D22" s="5">
        <v>351.95</v>
      </c>
      <c r="E22" s="12">
        <f t="shared" si="0"/>
        <v>2.5464809695392669</v>
      </c>
      <c r="F22" s="2"/>
    </row>
    <row r="23" spans="1:6" x14ac:dyDescent="0.2">
      <c r="A23" s="5">
        <v>2006</v>
      </c>
      <c r="B23" s="12"/>
      <c r="C23" s="9">
        <v>270</v>
      </c>
      <c r="D23" s="5">
        <v>317.43</v>
      </c>
      <c r="E23" s="12">
        <f t="shared" si="0"/>
        <v>2.5016479691068145</v>
      </c>
      <c r="F23" s="2"/>
    </row>
    <row r="24" spans="1:6" x14ac:dyDescent="0.2">
      <c r="A24" s="5">
        <v>2007</v>
      </c>
      <c r="B24" s="12"/>
      <c r="C24" s="9">
        <v>280</v>
      </c>
      <c r="D24" s="5">
        <v>320.07</v>
      </c>
      <c r="E24" s="12">
        <f t="shared" si="0"/>
        <v>2.5052449698485026</v>
      </c>
      <c r="F24" s="2"/>
    </row>
    <row r="25" spans="1:6" x14ac:dyDescent="0.2">
      <c r="A25" s="5">
        <v>2008</v>
      </c>
      <c r="B25" s="12"/>
      <c r="C25" s="9">
        <v>290</v>
      </c>
      <c r="D25" s="5">
        <v>319.25</v>
      </c>
      <c r="E25" s="12">
        <f t="shared" si="0"/>
        <v>2.5041309059354528</v>
      </c>
      <c r="F25" s="2"/>
    </row>
    <row r="26" spans="1:6" x14ac:dyDescent="0.2">
      <c r="A26" s="5">
        <v>2009</v>
      </c>
      <c r="B26" s="12"/>
      <c r="C26" s="9">
        <v>270</v>
      </c>
      <c r="D26" s="5">
        <v>298.29000000000002</v>
      </c>
      <c r="E26" s="12">
        <f t="shared" si="0"/>
        <v>2.4746386941343874</v>
      </c>
      <c r="F26" s="2"/>
    </row>
    <row r="27" spans="1:6" x14ac:dyDescent="0.2">
      <c r="A27" s="5">
        <v>2010</v>
      </c>
      <c r="B27" s="12"/>
      <c r="C27" s="9">
        <v>240</v>
      </c>
      <c r="D27" s="5">
        <v>260.87</v>
      </c>
      <c r="E27" s="12">
        <f t="shared" si="0"/>
        <v>2.4164241381895839</v>
      </c>
      <c r="F27" s="2"/>
    </row>
    <row r="28" spans="1:6" x14ac:dyDescent="0.2">
      <c r="A28" s="5">
        <v>2011</v>
      </c>
      <c r="B28" s="12"/>
      <c r="C28" s="9">
        <v>220</v>
      </c>
      <c r="D28" s="5">
        <v>231.81</v>
      </c>
      <c r="E28" s="12">
        <f t="shared" si="0"/>
        <v>2.365132166964691</v>
      </c>
      <c r="F28" s="2"/>
    </row>
    <row r="29" spans="1:6" x14ac:dyDescent="0.2">
      <c r="A29" s="5">
        <v>2012</v>
      </c>
      <c r="B29" s="12"/>
      <c r="C29" s="9">
        <v>180</v>
      </c>
      <c r="D29" s="5">
        <v>185.82</v>
      </c>
      <c r="E29" s="12">
        <f t="shared" si="0"/>
        <v>2.2690924557404304</v>
      </c>
      <c r="F29" s="2"/>
    </row>
    <row r="30" spans="1:6" x14ac:dyDescent="0.2">
      <c r="A30" s="5">
        <v>2013</v>
      </c>
      <c r="B30" s="12"/>
      <c r="C30" s="9">
        <v>180</v>
      </c>
      <c r="D30" s="5">
        <v>183.14</v>
      </c>
      <c r="E30" s="12">
        <f t="shared" si="0"/>
        <v>2.2627832098507636</v>
      </c>
      <c r="F30" s="2"/>
    </row>
    <row r="31" spans="1:6" x14ac:dyDescent="0.2">
      <c r="A31" s="5">
        <v>2014</v>
      </c>
      <c r="B31" s="12"/>
      <c r="C31" s="9">
        <v>170</v>
      </c>
      <c r="D31" s="5">
        <v>170.2</v>
      </c>
      <c r="E31" s="12">
        <f t="shared" si="0"/>
        <v>2.2309595557485689</v>
      </c>
      <c r="F31" s="2"/>
    </row>
    <row r="32" spans="1:6" x14ac:dyDescent="0.2">
      <c r="A32" s="5">
        <v>2015</v>
      </c>
      <c r="B32" s="12"/>
      <c r="C32" s="9">
        <v>150</v>
      </c>
      <c r="D32" s="5">
        <v>150</v>
      </c>
      <c r="E32" s="12">
        <f t="shared" si="0"/>
        <v>2.1760912590556813</v>
      </c>
      <c r="F32" s="2"/>
    </row>
  </sheetData>
  <mergeCells count="1">
    <mergeCell ref="C1:E1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E1" workbookViewId="0">
      <selection activeCell="H4" sqref="H4:H10"/>
    </sheetView>
  </sheetViews>
  <sheetFormatPr baseColWidth="10" defaultRowHeight="15" x14ac:dyDescent="0.2"/>
  <cols>
    <col min="2" max="2" width="1.6640625" customWidth="1"/>
    <col min="3" max="6" width="20.6640625" customWidth="1"/>
    <col min="8" max="8" width="36.5" customWidth="1"/>
    <col min="9" max="9" width="10.33203125" bestFit="1" customWidth="1"/>
    <col min="10" max="10" width="15" bestFit="1" customWidth="1"/>
    <col min="11" max="11" width="21.5" bestFit="1" customWidth="1"/>
  </cols>
  <sheetData>
    <row r="1" spans="1:8" x14ac:dyDescent="0.2">
      <c r="A1" s="13" t="s">
        <v>19</v>
      </c>
      <c r="B1" s="5"/>
      <c r="C1" s="19" t="s">
        <v>13</v>
      </c>
      <c r="D1" s="19"/>
      <c r="E1" s="19"/>
      <c r="F1" s="19"/>
    </row>
    <row r="2" spans="1:8" x14ac:dyDescent="0.2">
      <c r="A2" s="5"/>
      <c r="B2" s="5"/>
      <c r="C2" s="6" t="s">
        <v>14</v>
      </c>
      <c r="D2" s="6" t="s">
        <v>3</v>
      </c>
      <c r="E2" s="6" t="s">
        <v>15</v>
      </c>
      <c r="F2" s="6" t="s">
        <v>4</v>
      </c>
    </row>
    <row r="3" spans="1:8" x14ac:dyDescent="0.2">
      <c r="A3" s="5">
        <v>1986</v>
      </c>
      <c r="B3" s="5"/>
      <c r="C3" s="5"/>
      <c r="D3" s="5"/>
      <c r="E3" s="5"/>
      <c r="F3" s="5"/>
    </row>
    <row r="4" spans="1:8" ht="37" x14ac:dyDescent="0.45">
      <c r="A4" s="5">
        <v>1987</v>
      </c>
      <c r="B4" s="5"/>
      <c r="C4" s="5"/>
      <c r="D4" s="5"/>
      <c r="E4" s="5"/>
      <c r="F4" s="5"/>
      <c r="H4" s="16" t="s">
        <v>26</v>
      </c>
    </row>
    <row r="5" spans="1:8" ht="26" x14ac:dyDescent="0.3">
      <c r="A5" s="5">
        <v>1988</v>
      </c>
      <c r="B5" s="5"/>
      <c r="C5" s="5"/>
      <c r="D5" s="5"/>
      <c r="E5" s="5"/>
      <c r="F5" s="5"/>
      <c r="H5" s="17" t="s">
        <v>27</v>
      </c>
    </row>
    <row r="6" spans="1:8" ht="26" x14ac:dyDescent="0.3">
      <c r="A6" s="5">
        <v>1989</v>
      </c>
      <c r="B6" s="5"/>
      <c r="C6" s="5"/>
      <c r="D6" s="5"/>
      <c r="E6" s="5"/>
      <c r="F6" s="5"/>
      <c r="H6" s="18">
        <v>42874</v>
      </c>
    </row>
    <row r="7" spans="1:8" ht="26" x14ac:dyDescent="0.3">
      <c r="A7" s="5">
        <v>1990</v>
      </c>
      <c r="B7" s="5"/>
      <c r="C7" s="5"/>
      <c r="D7" s="5"/>
      <c r="E7" s="5"/>
      <c r="F7" s="5"/>
      <c r="H7" s="17" t="s">
        <v>28</v>
      </c>
    </row>
    <row r="8" spans="1:8" ht="26" x14ac:dyDescent="0.3">
      <c r="A8" s="5">
        <v>1991</v>
      </c>
      <c r="B8" s="12"/>
      <c r="C8" s="9">
        <v>0.12999999999999998</v>
      </c>
      <c r="D8" s="9">
        <f>LOG10(C8)</f>
        <v>-0.88605664769316328</v>
      </c>
      <c r="E8" s="10">
        <v>0.12999999999999998</v>
      </c>
      <c r="F8" s="9">
        <f>LOG10(E8)</f>
        <v>-0.88605664769316328</v>
      </c>
      <c r="G8" s="2"/>
      <c r="H8" s="17" t="s">
        <v>25</v>
      </c>
    </row>
    <row r="9" spans="1:8" ht="26" x14ac:dyDescent="0.3">
      <c r="A9" s="5">
        <v>1992</v>
      </c>
      <c r="B9" s="12"/>
      <c r="C9" s="9">
        <v>1.5500000000000003</v>
      </c>
      <c r="D9" s="9">
        <f t="shared" ref="D9:D32" si="0">LOG10(C9)</f>
        <v>0.19033169817029155</v>
      </c>
      <c r="E9" s="10">
        <v>1.6800000000000002</v>
      </c>
      <c r="F9" s="9">
        <f t="shared" ref="F9:F32" si="1">LOG10(E9)</f>
        <v>0.2253092817258629</v>
      </c>
      <c r="G9" s="2"/>
      <c r="H9" s="17" t="s">
        <v>29</v>
      </c>
    </row>
    <row r="10" spans="1:8" ht="26" x14ac:dyDescent="0.3">
      <c r="A10" s="5">
        <v>1993</v>
      </c>
      <c r="B10" s="12"/>
      <c r="C10" s="9">
        <v>12.87</v>
      </c>
      <c r="D10" s="9">
        <f t="shared" si="0"/>
        <v>1.1095785469043866</v>
      </c>
      <c r="E10" s="10">
        <v>14.55</v>
      </c>
      <c r="F10" s="9">
        <f t="shared" si="1"/>
        <v>1.1628629933219261</v>
      </c>
      <c r="G10" s="2"/>
      <c r="H10" s="17" t="s">
        <v>30</v>
      </c>
    </row>
    <row r="11" spans="1:8" x14ac:dyDescent="0.2">
      <c r="A11" s="5">
        <v>1994</v>
      </c>
      <c r="B11" s="12"/>
      <c r="C11" s="9">
        <v>35.53</v>
      </c>
      <c r="D11" s="9">
        <f t="shared" si="0"/>
        <v>1.5505952074893279</v>
      </c>
      <c r="E11" s="10">
        <v>50.08</v>
      </c>
      <c r="F11" s="9">
        <f t="shared" si="1"/>
        <v>1.6996643202023733</v>
      </c>
      <c r="G11" s="2"/>
      <c r="H11" s="2"/>
    </row>
    <row r="12" spans="1:8" x14ac:dyDescent="0.2">
      <c r="A12" s="5">
        <v>1995</v>
      </c>
      <c r="B12" s="12"/>
      <c r="C12" s="9">
        <v>71.05</v>
      </c>
      <c r="D12" s="9">
        <f t="shared" si="0"/>
        <v>1.8515640822634885</v>
      </c>
      <c r="E12" s="10">
        <v>121.13</v>
      </c>
      <c r="F12" s="9">
        <f t="shared" si="1"/>
        <v>2.0832517172216032</v>
      </c>
      <c r="G12" s="2"/>
      <c r="H12" s="2"/>
    </row>
    <row r="13" spans="1:8" x14ac:dyDescent="0.2">
      <c r="A13" s="5">
        <v>1996</v>
      </c>
      <c r="B13" s="12"/>
      <c r="C13" s="9">
        <v>426.29</v>
      </c>
      <c r="D13" s="9">
        <f t="shared" si="0"/>
        <v>2.6297051449958126</v>
      </c>
      <c r="E13" s="10">
        <v>547.42000000000007</v>
      </c>
      <c r="F13" s="9">
        <f t="shared" si="1"/>
        <v>2.7383206603210297</v>
      </c>
      <c r="G13" s="2"/>
      <c r="H13" s="2"/>
    </row>
    <row r="14" spans="1:8" x14ac:dyDescent="0.2">
      <c r="A14" s="5">
        <v>1997</v>
      </c>
      <c r="B14" s="12"/>
      <c r="C14" s="9">
        <v>710.48</v>
      </c>
      <c r="D14" s="9">
        <f t="shared" si="0"/>
        <v>2.8515518570532272</v>
      </c>
      <c r="E14" s="10">
        <v>1257.9000000000001</v>
      </c>
      <c r="F14" s="9">
        <f t="shared" si="1"/>
        <v>3.0996461171232306</v>
      </c>
      <c r="G14" s="2"/>
      <c r="H14" s="2"/>
    </row>
    <row r="15" spans="1:8" x14ac:dyDescent="0.2">
      <c r="A15" s="5">
        <v>1998</v>
      </c>
      <c r="B15" s="12"/>
      <c r="C15" s="9">
        <v>1030.1899999999998</v>
      </c>
      <c r="D15" s="9">
        <f t="shared" si="0"/>
        <v>3.0129173298913887</v>
      </c>
      <c r="E15" s="10">
        <v>2288.09</v>
      </c>
      <c r="F15" s="9">
        <f t="shared" si="1"/>
        <v>3.3594731030469678</v>
      </c>
      <c r="G15" s="2"/>
      <c r="H15" s="2"/>
    </row>
    <row r="16" spans="1:8" x14ac:dyDescent="0.2">
      <c r="A16" s="5">
        <v>1999</v>
      </c>
      <c r="B16" s="12"/>
      <c r="C16" s="9">
        <v>1527.5400000000002</v>
      </c>
      <c r="D16" s="9">
        <f t="shared" si="0"/>
        <v>3.1839925914526126</v>
      </c>
      <c r="E16" s="10">
        <v>3815.63</v>
      </c>
      <c r="F16" s="9">
        <f t="shared" si="1"/>
        <v>3.5815662547246618</v>
      </c>
      <c r="G16" s="2"/>
      <c r="H16" s="2"/>
    </row>
    <row r="17" spans="1:8" x14ac:dyDescent="0.2">
      <c r="A17" s="5">
        <v>2000</v>
      </c>
      <c r="B17" s="12"/>
      <c r="C17" s="9">
        <v>2166.96</v>
      </c>
      <c r="D17" s="9">
        <f t="shared" si="0"/>
        <v>3.335850894734858</v>
      </c>
      <c r="E17" s="10">
        <v>5982.59</v>
      </c>
      <c r="F17" s="9">
        <f t="shared" si="1"/>
        <v>3.7768892407095231</v>
      </c>
      <c r="G17" s="2"/>
      <c r="H17" s="2"/>
    </row>
    <row r="18" spans="1:8" x14ac:dyDescent="0.2">
      <c r="A18" s="5">
        <v>2001</v>
      </c>
      <c r="B18" s="12"/>
      <c r="C18" s="9">
        <v>2522.1999999999998</v>
      </c>
      <c r="D18" s="9">
        <f t="shared" si="0"/>
        <v>3.4017795213538409</v>
      </c>
      <c r="E18" s="10">
        <v>8504.7899999999991</v>
      </c>
      <c r="F18" s="9">
        <f t="shared" si="1"/>
        <v>3.9296635944956582</v>
      </c>
      <c r="G18" s="2"/>
      <c r="H18" s="2"/>
    </row>
    <row r="19" spans="1:8" x14ac:dyDescent="0.2">
      <c r="A19" s="5">
        <v>2002</v>
      </c>
      <c r="B19" s="12"/>
      <c r="C19" s="9">
        <v>3587.9200000000005</v>
      </c>
      <c r="D19" s="9">
        <f t="shared" si="0"/>
        <v>3.5548427509980609</v>
      </c>
      <c r="E19" s="10">
        <v>12092.710000000001</v>
      </c>
      <c r="F19" s="9">
        <f t="shared" si="1"/>
        <v>4.0825236380120575</v>
      </c>
      <c r="G19" s="2"/>
      <c r="H19" s="2"/>
    </row>
    <row r="20" spans="1:8" x14ac:dyDescent="0.2">
      <c r="A20" s="5">
        <v>2003</v>
      </c>
      <c r="B20" s="12"/>
      <c r="C20" s="9">
        <v>5257.5499999999984</v>
      </c>
      <c r="D20" s="9">
        <f t="shared" si="0"/>
        <v>3.7207834115763023</v>
      </c>
      <c r="E20" s="10">
        <v>17350.259999999998</v>
      </c>
      <c r="F20" s="9">
        <f t="shared" si="1"/>
        <v>4.2393059872375121</v>
      </c>
      <c r="G20" s="2"/>
      <c r="H20" s="2"/>
    </row>
    <row r="21" spans="1:8" x14ac:dyDescent="0.2">
      <c r="A21" s="5">
        <v>2004</v>
      </c>
      <c r="B21" s="12"/>
      <c r="C21" s="9">
        <v>7175.85</v>
      </c>
      <c r="D21" s="9">
        <f t="shared" si="0"/>
        <v>3.8558733518792421</v>
      </c>
      <c r="E21" s="10">
        <v>24526.11</v>
      </c>
      <c r="F21" s="9">
        <f t="shared" si="1"/>
        <v>4.3896286717488699</v>
      </c>
      <c r="G21" s="2"/>
      <c r="H21" s="2"/>
    </row>
    <row r="22" spans="1:8" x14ac:dyDescent="0.2">
      <c r="A22" s="5">
        <v>2005</v>
      </c>
      <c r="B22" s="12"/>
      <c r="C22" s="9">
        <v>8845.470000000003</v>
      </c>
      <c r="D22" s="9">
        <f t="shared" si="0"/>
        <v>3.9467209138973565</v>
      </c>
      <c r="E22" s="10">
        <v>33371.58</v>
      </c>
      <c r="F22" s="9">
        <f t="shared" si="1"/>
        <v>4.5233767691072106</v>
      </c>
      <c r="G22" s="2"/>
      <c r="H22" s="2"/>
    </row>
    <row r="23" spans="1:8" x14ac:dyDescent="0.2">
      <c r="A23" s="5">
        <v>2006</v>
      </c>
      <c r="B23" s="12"/>
      <c r="C23" s="9">
        <v>11545.29</v>
      </c>
      <c r="D23" s="9">
        <f t="shared" si="0"/>
        <v>4.0624048462023472</v>
      </c>
      <c r="E23" s="10">
        <v>44916.87</v>
      </c>
      <c r="F23" s="9">
        <f t="shared" si="1"/>
        <v>4.6524094851430791</v>
      </c>
      <c r="G23" s="2"/>
      <c r="H23" s="2"/>
    </row>
    <row r="24" spans="1:8" x14ac:dyDescent="0.2">
      <c r="A24" s="5">
        <v>2007</v>
      </c>
      <c r="B24" s="12"/>
      <c r="C24" s="9">
        <v>13889.869999999995</v>
      </c>
      <c r="D24" s="9">
        <f t="shared" si="0"/>
        <v>4.1426981810474173</v>
      </c>
      <c r="E24" s="10">
        <v>58806.74</v>
      </c>
      <c r="F24" s="9">
        <f t="shared" si="1"/>
        <v>4.7694271045975265</v>
      </c>
      <c r="G24" s="2"/>
      <c r="H24" s="2"/>
    </row>
    <row r="25" spans="1:8" x14ac:dyDescent="0.2">
      <c r="A25" s="5">
        <v>2008</v>
      </c>
      <c r="B25" s="12"/>
      <c r="C25" s="9">
        <v>16809.34</v>
      </c>
      <c r="D25" s="9">
        <f t="shared" si="0"/>
        <v>4.2255506616854452</v>
      </c>
      <c r="E25" s="10">
        <v>75616.08</v>
      </c>
      <c r="F25" s="9">
        <f t="shared" si="1"/>
        <v>4.8786141594256689</v>
      </c>
      <c r="G25" s="2"/>
      <c r="H25" s="2"/>
    </row>
    <row r="26" spans="1:8" x14ac:dyDescent="0.2">
      <c r="A26" s="5">
        <v>2009</v>
      </c>
      <c r="B26" s="12"/>
      <c r="C26" s="9">
        <v>19338.000000000007</v>
      </c>
      <c r="D26" s="9">
        <f t="shared" si="0"/>
        <v>4.2864115558959783</v>
      </c>
      <c r="E26" s="10">
        <v>94954.08</v>
      </c>
      <c r="F26" s="9">
        <f t="shared" si="1"/>
        <v>4.9775136302991294</v>
      </c>
      <c r="G26" s="2"/>
      <c r="H26" s="2"/>
    </row>
    <row r="27" spans="1:8" x14ac:dyDescent="0.2">
      <c r="A27" s="5">
        <v>2010</v>
      </c>
      <c r="B27" s="12"/>
      <c r="C27" s="9">
        <v>24354</v>
      </c>
      <c r="D27" s="9">
        <f t="shared" si="0"/>
        <v>4.386570301700929</v>
      </c>
      <c r="E27" s="10">
        <v>119308.08</v>
      </c>
      <c r="F27" s="9">
        <f t="shared" si="1"/>
        <v>5.0766698567515345</v>
      </c>
      <c r="G27" s="2"/>
      <c r="H27" s="2"/>
    </row>
    <row r="28" spans="1:8" x14ac:dyDescent="0.2">
      <c r="A28" s="5">
        <v>2011</v>
      </c>
      <c r="B28" s="12"/>
      <c r="C28" s="9">
        <v>29720.999999999989</v>
      </c>
      <c r="D28" s="9">
        <f t="shared" si="0"/>
        <v>4.4730634177122131</v>
      </c>
      <c r="E28" s="10">
        <v>149029.07999999999</v>
      </c>
      <c r="F28" s="9">
        <f t="shared" si="1"/>
        <v>5.1732710204342833</v>
      </c>
      <c r="G28" s="2"/>
      <c r="H28" s="2"/>
    </row>
    <row r="29" spans="1:8" x14ac:dyDescent="0.2">
      <c r="A29" s="5">
        <v>2012</v>
      </c>
      <c r="B29" s="12"/>
      <c r="C29" s="9">
        <v>34787.000000000007</v>
      </c>
      <c r="D29" s="9">
        <f t="shared" si="0"/>
        <v>4.5414169771918589</v>
      </c>
      <c r="E29" s="10">
        <v>183816.08</v>
      </c>
      <c r="F29" s="9">
        <f t="shared" si="1"/>
        <v>5.2643835002481785</v>
      </c>
      <c r="G29" s="2"/>
      <c r="H29" s="2"/>
    </row>
    <row r="30" spans="1:8" x14ac:dyDescent="0.2">
      <c r="A30" s="5">
        <v>2013</v>
      </c>
      <c r="B30" s="12"/>
      <c r="C30" s="9">
        <v>42739.000000000007</v>
      </c>
      <c r="D30" s="9">
        <f t="shared" si="0"/>
        <v>4.6308243563970111</v>
      </c>
      <c r="E30" s="10">
        <v>226555.08000000002</v>
      </c>
      <c r="F30" s="9">
        <f t="shared" si="1"/>
        <v>5.3551738047241351</v>
      </c>
      <c r="G30" s="2"/>
      <c r="H30" s="2"/>
    </row>
    <row r="31" spans="1:8" x14ac:dyDescent="0.2">
      <c r="A31" s="5">
        <v>2014</v>
      </c>
      <c r="B31" s="12"/>
      <c r="C31" s="9">
        <v>49828.999999999978</v>
      </c>
      <c r="D31" s="9">
        <f t="shared" si="0"/>
        <v>4.6974821715611883</v>
      </c>
      <c r="E31" s="10">
        <v>276384.07999999996</v>
      </c>
      <c r="F31" s="9">
        <f t="shared" si="1"/>
        <v>5.441513023625193</v>
      </c>
      <c r="G31" s="2"/>
      <c r="H31" s="2"/>
    </row>
    <row r="32" spans="1:8" x14ac:dyDescent="0.2">
      <c r="A32" s="5">
        <v>2015</v>
      </c>
      <c r="B32" s="12"/>
      <c r="C32" s="9">
        <v>61487.000000000022</v>
      </c>
      <c r="D32" s="9">
        <f t="shared" si="0"/>
        <v>4.7887833039857846</v>
      </c>
      <c r="E32" s="10">
        <v>337871.08</v>
      </c>
      <c r="F32" s="9">
        <f t="shared" si="1"/>
        <v>5.5287510200260721</v>
      </c>
      <c r="G32" s="2"/>
      <c r="H32" s="2"/>
    </row>
  </sheetData>
  <mergeCells count="1">
    <mergeCell ref="C1:F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5"/>
  <sheetViews>
    <sheetView topLeftCell="J1" workbookViewId="0">
      <selection activeCell="R2" sqref="R2:R8"/>
    </sheetView>
  </sheetViews>
  <sheetFormatPr baseColWidth="10" defaultRowHeight="15" x14ac:dyDescent="0.2"/>
  <cols>
    <col min="2" max="2" width="1.6640625" customWidth="1"/>
    <col min="3" max="6" width="20.6640625" customWidth="1"/>
    <col min="7" max="7" width="1.6640625" customWidth="1"/>
    <col min="8" max="11" width="20.6640625" customWidth="1"/>
    <col min="12" max="12" width="1.6640625" customWidth="1"/>
    <col min="13" max="16" width="20.6640625" customWidth="1"/>
    <col min="18" max="18" width="20.33203125" customWidth="1"/>
    <col min="19" max="19" width="15" bestFit="1" customWidth="1"/>
    <col min="20" max="20" width="21.5" bestFit="1" customWidth="1"/>
  </cols>
  <sheetData>
    <row r="1" spans="1:18" x14ac:dyDescent="0.2">
      <c r="A1" s="11" t="s">
        <v>19</v>
      </c>
      <c r="B1" s="14"/>
      <c r="C1" s="20" t="s">
        <v>16</v>
      </c>
      <c r="D1" s="20"/>
      <c r="E1" s="20"/>
      <c r="F1" s="20"/>
      <c r="G1" s="14"/>
      <c r="H1" s="20" t="s">
        <v>18</v>
      </c>
      <c r="I1" s="20"/>
      <c r="J1" s="20"/>
      <c r="K1" s="20"/>
      <c r="L1" s="14"/>
      <c r="M1" s="19" t="s">
        <v>17</v>
      </c>
      <c r="N1" s="19"/>
      <c r="O1" s="19"/>
      <c r="P1" s="19"/>
    </row>
    <row r="2" spans="1:18" ht="37" x14ac:dyDescent="0.45">
      <c r="A2" s="4"/>
      <c r="B2" s="5"/>
      <c r="C2" s="15" t="s">
        <v>20</v>
      </c>
      <c r="D2" s="15" t="s">
        <v>5</v>
      </c>
      <c r="E2" s="15" t="s">
        <v>6</v>
      </c>
      <c r="F2" s="15" t="s">
        <v>7</v>
      </c>
      <c r="G2" s="5"/>
      <c r="H2" s="15" t="s">
        <v>21</v>
      </c>
      <c r="I2" s="15" t="s">
        <v>23</v>
      </c>
      <c r="J2" s="15" t="s">
        <v>10</v>
      </c>
      <c r="K2" s="15" t="s">
        <v>11</v>
      </c>
      <c r="L2" s="5"/>
      <c r="M2" s="15" t="s">
        <v>22</v>
      </c>
      <c r="N2" s="15" t="s">
        <v>24</v>
      </c>
      <c r="O2" s="15" t="s">
        <v>8</v>
      </c>
      <c r="P2" s="15" t="s">
        <v>9</v>
      </c>
      <c r="R2" s="16" t="s">
        <v>26</v>
      </c>
    </row>
    <row r="3" spans="1:18" ht="26" x14ac:dyDescent="0.3">
      <c r="A3" s="4">
        <v>1986</v>
      </c>
      <c r="B3" s="5"/>
      <c r="C3" s="7"/>
      <c r="D3" s="7"/>
      <c r="E3" s="7"/>
      <c r="F3" s="7"/>
      <c r="G3" s="5"/>
      <c r="H3" s="8">
        <v>0</v>
      </c>
      <c r="I3" s="8"/>
      <c r="J3" s="8">
        <f>H3</f>
        <v>0</v>
      </c>
      <c r="K3" s="8"/>
      <c r="L3" s="5"/>
      <c r="M3" s="8">
        <v>5</v>
      </c>
      <c r="N3" s="8">
        <f>LOG10(M3)</f>
        <v>0.69897000433601886</v>
      </c>
      <c r="O3" s="8">
        <f>M3</f>
        <v>5</v>
      </c>
      <c r="P3" s="8">
        <f t="shared" ref="P3:P32" si="0">LOG10(O3)</f>
        <v>0.69897000433601886</v>
      </c>
      <c r="R3" s="17" t="s">
        <v>27</v>
      </c>
    </row>
    <row r="4" spans="1:18" ht="26" x14ac:dyDescent="0.3">
      <c r="A4" s="4">
        <v>1987</v>
      </c>
      <c r="B4" s="5"/>
      <c r="C4" s="7"/>
      <c r="D4" s="7"/>
      <c r="E4" s="7"/>
      <c r="F4" s="7"/>
      <c r="G4" s="5"/>
      <c r="H4" s="8">
        <v>0</v>
      </c>
      <c r="I4" s="8"/>
      <c r="J4" s="8">
        <f t="shared" ref="J4:J32" si="1">J3+H4</f>
        <v>0</v>
      </c>
      <c r="K4" s="8"/>
      <c r="L4" s="5"/>
      <c r="M4" s="8">
        <v>6</v>
      </c>
      <c r="N4" s="8">
        <f t="shared" ref="N4:N32" si="2">LOG10(M4)</f>
        <v>0.77815125038364363</v>
      </c>
      <c r="O4" s="8">
        <f t="shared" ref="O4:O32" si="3">O3+M4</f>
        <v>11</v>
      </c>
      <c r="P4" s="8">
        <f t="shared" si="0"/>
        <v>1.0413926851582251</v>
      </c>
      <c r="R4" s="18">
        <v>42874</v>
      </c>
    </row>
    <row r="5" spans="1:18" ht="26" x14ac:dyDescent="0.3">
      <c r="A5" s="4">
        <v>1988</v>
      </c>
      <c r="B5" s="5"/>
      <c r="C5" s="8">
        <v>1</v>
      </c>
      <c r="D5" s="8">
        <f>LOG10(C5)</f>
        <v>0</v>
      </c>
      <c r="E5" s="8">
        <f>C5</f>
        <v>1</v>
      </c>
      <c r="F5" s="8">
        <f>LOG10(E5)</f>
        <v>0</v>
      </c>
      <c r="G5" s="5"/>
      <c r="H5" s="8">
        <v>1</v>
      </c>
      <c r="I5" s="8">
        <f>LOG10(H5)</f>
        <v>0</v>
      </c>
      <c r="J5" s="8">
        <f t="shared" si="1"/>
        <v>1</v>
      </c>
      <c r="K5" s="8">
        <f t="shared" ref="K5:K32" si="4">LOG10(J5)</f>
        <v>0</v>
      </c>
      <c r="L5" s="5"/>
      <c r="M5" s="8">
        <v>7</v>
      </c>
      <c r="N5" s="8">
        <f t="shared" si="2"/>
        <v>0.84509804001425681</v>
      </c>
      <c r="O5" s="8">
        <f t="shared" si="3"/>
        <v>18</v>
      </c>
      <c r="P5" s="8">
        <f t="shared" si="0"/>
        <v>1.255272505103306</v>
      </c>
      <c r="R5" s="17" t="s">
        <v>28</v>
      </c>
    </row>
    <row r="6" spans="1:18" ht="26" x14ac:dyDescent="0.3">
      <c r="A6" s="4">
        <v>1989</v>
      </c>
      <c r="B6" s="5"/>
      <c r="C6" s="8">
        <v>0</v>
      </c>
      <c r="D6" s="8"/>
      <c r="E6" s="8">
        <f t="shared" ref="E6:E32" si="5">E5+C6</f>
        <v>1</v>
      </c>
      <c r="F6" s="8">
        <f t="shared" ref="F6:F32" si="6">LOG10(E6)</f>
        <v>0</v>
      </c>
      <c r="G6" s="5"/>
      <c r="H6" s="8">
        <v>1</v>
      </c>
      <c r="I6" s="8">
        <f t="shared" ref="I6:I32" si="7">LOG10(H6)</f>
        <v>0</v>
      </c>
      <c r="J6" s="8">
        <f t="shared" si="1"/>
        <v>2</v>
      </c>
      <c r="K6" s="8">
        <f t="shared" si="4"/>
        <v>0.3010299956639812</v>
      </c>
      <c r="L6" s="5"/>
      <c r="M6" s="8">
        <v>4</v>
      </c>
      <c r="N6" s="8">
        <f t="shared" si="2"/>
        <v>0.6020599913279624</v>
      </c>
      <c r="O6" s="8">
        <f t="shared" si="3"/>
        <v>22</v>
      </c>
      <c r="P6" s="8">
        <f t="shared" si="0"/>
        <v>1.3424226808222062</v>
      </c>
      <c r="R6" s="17" t="s">
        <v>25</v>
      </c>
    </row>
    <row r="7" spans="1:18" ht="26" x14ac:dyDescent="0.3">
      <c r="A7" s="4">
        <v>1990</v>
      </c>
      <c r="B7" s="5"/>
      <c r="C7" s="8">
        <v>2</v>
      </c>
      <c r="D7" s="8">
        <f t="shared" ref="D7:D32" si="8">LOG10(C7)</f>
        <v>0.3010299956639812</v>
      </c>
      <c r="E7" s="8">
        <f t="shared" si="5"/>
        <v>3</v>
      </c>
      <c r="F7" s="8">
        <f t="shared" si="6"/>
        <v>0.47712125471966244</v>
      </c>
      <c r="G7" s="5"/>
      <c r="H7" s="8">
        <v>0</v>
      </c>
      <c r="I7" s="8"/>
      <c r="J7" s="8">
        <f t="shared" si="1"/>
        <v>2</v>
      </c>
      <c r="K7" s="8">
        <f t="shared" si="4"/>
        <v>0.3010299956639812</v>
      </c>
      <c r="L7" s="5"/>
      <c r="M7" s="8">
        <v>6</v>
      </c>
      <c r="N7" s="8">
        <f t="shared" si="2"/>
        <v>0.77815125038364363</v>
      </c>
      <c r="O7" s="8">
        <f t="shared" si="3"/>
        <v>28</v>
      </c>
      <c r="P7" s="8">
        <f t="shared" si="0"/>
        <v>1.4471580313422192</v>
      </c>
      <c r="R7" s="17" t="s">
        <v>29</v>
      </c>
    </row>
    <row r="8" spans="1:18" ht="26" x14ac:dyDescent="0.3">
      <c r="A8" s="4">
        <v>1991</v>
      </c>
      <c r="B8" s="12"/>
      <c r="C8" s="8">
        <v>2</v>
      </c>
      <c r="D8" s="8">
        <f t="shared" si="8"/>
        <v>0.3010299956639812</v>
      </c>
      <c r="E8" s="8">
        <f t="shared" si="5"/>
        <v>5</v>
      </c>
      <c r="F8" s="8">
        <f t="shared" si="6"/>
        <v>0.69897000433601886</v>
      </c>
      <c r="G8" s="5"/>
      <c r="H8" s="8">
        <v>6</v>
      </c>
      <c r="I8" s="8">
        <f t="shared" si="7"/>
        <v>0.77815125038364363</v>
      </c>
      <c r="J8" s="8">
        <f t="shared" si="1"/>
        <v>8</v>
      </c>
      <c r="K8" s="8">
        <f t="shared" si="4"/>
        <v>0.90308998699194354</v>
      </c>
      <c r="L8" s="5"/>
      <c r="M8" s="8">
        <v>21</v>
      </c>
      <c r="N8" s="8">
        <f t="shared" si="2"/>
        <v>1.3222192947339193</v>
      </c>
      <c r="O8" s="8">
        <f t="shared" si="3"/>
        <v>49</v>
      </c>
      <c r="P8" s="8">
        <f t="shared" si="0"/>
        <v>1.6901960800285136</v>
      </c>
      <c r="Q8" s="2"/>
      <c r="R8" s="17" t="s">
        <v>30</v>
      </c>
    </row>
    <row r="9" spans="1:18" x14ac:dyDescent="0.2">
      <c r="A9" s="4">
        <v>1992</v>
      </c>
      <c r="B9" s="12"/>
      <c r="C9" s="8">
        <v>1</v>
      </c>
      <c r="D9" s="8">
        <f t="shared" si="8"/>
        <v>0</v>
      </c>
      <c r="E9" s="8">
        <f t="shared" si="5"/>
        <v>6</v>
      </c>
      <c r="F9" s="8">
        <f t="shared" si="6"/>
        <v>0.77815125038364363</v>
      </c>
      <c r="G9" s="5"/>
      <c r="H9" s="8">
        <v>8</v>
      </c>
      <c r="I9" s="8">
        <f t="shared" si="7"/>
        <v>0.90308998699194354</v>
      </c>
      <c r="J9" s="8">
        <f t="shared" si="1"/>
        <v>16</v>
      </c>
      <c r="K9" s="8">
        <f t="shared" si="4"/>
        <v>1.2041199826559248</v>
      </c>
      <c r="L9" s="5"/>
      <c r="M9" s="8">
        <v>17</v>
      </c>
      <c r="N9" s="8">
        <f t="shared" si="2"/>
        <v>1.2304489213782739</v>
      </c>
      <c r="O9" s="8">
        <f t="shared" si="3"/>
        <v>66</v>
      </c>
      <c r="P9" s="8">
        <f t="shared" si="0"/>
        <v>1.8195439355418688</v>
      </c>
      <c r="Q9" s="2"/>
    </row>
    <row r="10" spans="1:18" x14ac:dyDescent="0.2">
      <c r="A10" s="4">
        <v>1993</v>
      </c>
      <c r="B10" s="12"/>
      <c r="C10" s="8">
        <v>2</v>
      </c>
      <c r="D10" s="8">
        <f t="shared" si="8"/>
        <v>0.3010299956639812</v>
      </c>
      <c r="E10" s="8">
        <f t="shared" si="5"/>
        <v>8</v>
      </c>
      <c r="F10" s="8">
        <f t="shared" si="6"/>
        <v>0.90308998699194354</v>
      </c>
      <c r="G10" s="5"/>
      <c r="H10" s="8">
        <v>5</v>
      </c>
      <c r="I10" s="8">
        <f t="shared" si="7"/>
        <v>0.69897000433601886</v>
      </c>
      <c r="J10" s="8">
        <f t="shared" si="1"/>
        <v>21</v>
      </c>
      <c r="K10" s="8">
        <f t="shared" si="4"/>
        <v>1.3222192947339193</v>
      </c>
      <c r="L10" s="5"/>
      <c r="M10" s="8">
        <v>37</v>
      </c>
      <c r="N10" s="8">
        <f t="shared" si="2"/>
        <v>1.568201724066995</v>
      </c>
      <c r="O10" s="8">
        <f t="shared" si="3"/>
        <v>103</v>
      </c>
      <c r="P10" s="8">
        <f t="shared" si="0"/>
        <v>2.012837224705172</v>
      </c>
      <c r="Q10" s="2"/>
    </row>
    <row r="11" spans="1:18" x14ac:dyDescent="0.2">
      <c r="A11" s="4">
        <v>1994</v>
      </c>
      <c r="B11" s="12"/>
      <c r="C11" s="8">
        <v>10</v>
      </c>
      <c r="D11" s="8">
        <f t="shared" si="8"/>
        <v>1</v>
      </c>
      <c r="E11" s="8">
        <f t="shared" si="5"/>
        <v>18</v>
      </c>
      <c r="F11" s="8">
        <f t="shared" si="6"/>
        <v>1.255272505103306</v>
      </c>
      <c r="G11" s="5"/>
      <c r="H11" s="8">
        <v>18</v>
      </c>
      <c r="I11" s="8">
        <f t="shared" si="7"/>
        <v>1.255272505103306</v>
      </c>
      <c r="J11" s="8">
        <f t="shared" si="1"/>
        <v>39</v>
      </c>
      <c r="K11" s="8">
        <f t="shared" si="4"/>
        <v>1.5910646070264991</v>
      </c>
      <c r="L11" s="5"/>
      <c r="M11" s="8">
        <v>64</v>
      </c>
      <c r="N11" s="8">
        <f t="shared" si="2"/>
        <v>1.8061799739838871</v>
      </c>
      <c r="O11" s="8">
        <f t="shared" si="3"/>
        <v>167</v>
      </c>
      <c r="P11" s="8">
        <f t="shared" si="0"/>
        <v>2.2227164711475833</v>
      </c>
      <c r="Q11" s="2"/>
    </row>
    <row r="12" spans="1:18" x14ac:dyDescent="0.2">
      <c r="A12" s="4">
        <v>1995</v>
      </c>
      <c r="B12" s="12"/>
      <c r="C12" s="8">
        <v>11</v>
      </c>
      <c r="D12" s="8">
        <f t="shared" si="8"/>
        <v>1.0413926851582251</v>
      </c>
      <c r="E12" s="8">
        <f t="shared" si="5"/>
        <v>29</v>
      </c>
      <c r="F12" s="8">
        <f t="shared" si="6"/>
        <v>1.4623979978989561</v>
      </c>
      <c r="G12" s="5"/>
      <c r="H12" s="8">
        <v>23</v>
      </c>
      <c r="I12" s="8">
        <f t="shared" si="7"/>
        <v>1.3617278360175928</v>
      </c>
      <c r="J12" s="8">
        <f t="shared" si="1"/>
        <v>62</v>
      </c>
      <c r="K12" s="8">
        <f t="shared" si="4"/>
        <v>1.7923916894982539</v>
      </c>
      <c r="L12" s="5"/>
      <c r="M12" s="8">
        <v>115</v>
      </c>
      <c r="N12" s="8">
        <f t="shared" si="2"/>
        <v>2.0606978403536118</v>
      </c>
      <c r="O12" s="8">
        <f t="shared" si="3"/>
        <v>282</v>
      </c>
      <c r="P12" s="8">
        <f t="shared" si="0"/>
        <v>2.4502491083193609</v>
      </c>
      <c r="Q12" s="2"/>
    </row>
    <row r="13" spans="1:18" x14ac:dyDescent="0.2">
      <c r="A13" s="4">
        <v>1996</v>
      </c>
      <c r="B13" s="12"/>
      <c r="C13" s="8">
        <v>21</v>
      </c>
      <c r="D13" s="8">
        <f t="shared" si="8"/>
        <v>1.3222192947339193</v>
      </c>
      <c r="E13" s="8">
        <f t="shared" si="5"/>
        <v>50</v>
      </c>
      <c r="F13" s="8">
        <f t="shared" si="6"/>
        <v>1.6989700043360187</v>
      </c>
      <c r="G13" s="5"/>
      <c r="H13" s="8">
        <v>32</v>
      </c>
      <c r="I13" s="8">
        <f t="shared" si="7"/>
        <v>1.505149978319906</v>
      </c>
      <c r="J13" s="8">
        <f t="shared" si="1"/>
        <v>94</v>
      </c>
      <c r="K13" s="8">
        <f t="shared" si="4"/>
        <v>1.9731278535996986</v>
      </c>
      <c r="L13" s="5"/>
      <c r="M13" s="8">
        <v>320</v>
      </c>
      <c r="N13" s="8">
        <f t="shared" si="2"/>
        <v>2.5051499783199058</v>
      </c>
      <c r="O13" s="8">
        <f t="shared" si="3"/>
        <v>602</v>
      </c>
      <c r="P13" s="8">
        <f t="shared" si="0"/>
        <v>2.7795964912578244</v>
      </c>
      <c r="Q13" s="2"/>
    </row>
    <row r="14" spans="1:18" x14ac:dyDescent="0.2">
      <c r="A14" s="4">
        <v>1997</v>
      </c>
      <c r="B14" s="12"/>
      <c r="C14" s="8">
        <v>31</v>
      </c>
      <c r="D14" s="8">
        <f t="shared" si="8"/>
        <v>1.4913616938342726</v>
      </c>
      <c r="E14" s="8">
        <f t="shared" si="5"/>
        <v>81</v>
      </c>
      <c r="F14" s="8">
        <f t="shared" si="6"/>
        <v>1.9084850188786497</v>
      </c>
      <c r="G14" s="5"/>
      <c r="H14" s="8">
        <v>63</v>
      </c>
      <c r="I14" s="8">
        <f t="shared" si="7"/>
        <v>1.7993405494535817</v>
      </c>
      <c r="J14" s="8">
        <f t="shared" si="1"/>
        <v>157</v>
      </c>
      <c r="K14" s="8">
        <f t="shared" si="4"/>
        <v>2.1958996524092336</v>
      </c>
      <c r="L14" s="5"/>
      <c r="M14" s="8">
        <v>661</v>
      </c>
      <c r="N14" s="8">
        <f t="shared" si="2"/>
        <v>2.8202014594856402</v>
      </c>
      <c r="O14" s="8">
        <f t="shared" si="3"/>
        <v>1263</v>
      </c>
      <c r="P14" s="8">
        <f t="shared" si="0"/>
        <v>3.1014033505553309</v>
      </c>
      <c r="Q14" s="2"/>
    </row>
    <row r="15" spans="1:18" x14ac:dyDescent="0.2">
      <c r="A15" s="4">
        <v>1998</v>
      </c>
      <c r="B15" s="12"/>
      <c r="C15" s="8">
        <v>42</v>
      </c>
      <c r="D15" s="8">
        <f t="shared" si="8"/>
        <v>1.6232492903979006</v>
      </c>
      <c r="E15" s="8">
        <f t="shared" si="5"/>
        <v>123</v>
      </c>
      <c r="F15" s="8">
        <f t="shared" si="6"/>
        <v>2.0899051114393981</v>
      </c>
      <c r="G15" s="5"/>
      <c r="H15" s="8">
        <v>59</v>
      </c>
      <c r="I15" s="8">
        <f t="shared" si="7"/>
        <v>1.7708520116421442</v>
      </c>
      <c r="J15" s="8">
        <f t="shared" si="1"/>
        <v>216</v>
      </c>
      <c r="K15" s="8">
        <f t="shared" si="4"/>
        <v>2.3344537511509307</v>
      </c>
      <c r="L15" s="5"/>
      <c r="M15" s="8">
        <v>689</v>
      </c>
      <c r="N15" s="8">
        <f t="shared" si="2"/>
        <v>2.8382192219076257</v>
      </c>
      <c r="O15" s="8">
        <f t="shared" si="3"/>
        <v>1952</v>
      </c>
      <c r="P15" s="8">
        <f t="shared" si="0"/>
        <v>3.290479813330673</v>
      </c>
      <c r="Q15" s="2"/>
    </row>
    <row r="16" spans="1:18" x14ac:dyDescent="0.2">
      <c r="A16" s="4">
        <v>1999</v>
      </c>
      <c r="B16" s="12"/>
      <c r="C16" s="8">
        <v>33</v>
      </c>
      <c r="D16" s="8">
        <f t="shared" si="8"/>
        <v>1.5185139398778875</v>
      </c>
      <c r="E16" s="8">
        <f t="shared" si="5"/>
        <v>156</v>
      </c>
      <c r="F16" s="8">
        <f t="shared" si="6"/>
        <v>2.1931245983544616</v>
      </c>
      <c r="G16" s="5"/>
      <c r="H16" s="8">
        <v>50</v>
      </c>
      <c r="I16" s="8">
        <f t="shared" si="7"/>
        <v>1.6989700043360187</v>
      </c>
      <c r="J16" s="8">
        <f t="shared" si="1"/>
        <v>266</v>
      </c>
      <c r="K16" s="8">
        <f t="shared" si="4"/>
        <v>2.424881636631067</v>
      </c>
      <c r="L16" s="5"/>
      <c r="M16" s="8">
        <v>652</v>
      </c>
      <c r="N16" s="8">
        <f t="shared" si="2"/>
        <v>2.8142475957319202</v>
      </c>
      <c r="O16" s="8">
        <f t="shared" si="3"/>
        <v>2604</v>
      </c>
      <c r="P16" s="8">
        <f t="shared" si="0"/>
        <v>3.4156409798961542</v>
      </c>
      <c r="Q16" s="2"/>
    </row>
    <row r="17" spans="1:17" x14ac:dyDescent="0.2">
      <c r="A17" s="4">
        <v>2000</v>
      </c>
      <c r="B17" s="12"/>
      <c r="C17" s="8">
        <v>49</v>
      </c>
      <c r="D17" s="8">
        <f t="shared" si="8"/>
        <v>1.6901960800285136</v>
      </c>
      <c r="E17" s="8">
        <f t="shared" si="5"/>
        <v>205</v>
      </c>
      <c r="F17" s="8">
        <f t="shared" si="6"/>
        <v>2.3117538610557542</v>
      </c>
      <c r="G17" s="5"/>
      <c r="H17" s="8">
        <v>60</v>
      </c>
      <c r="I17" s="8">
        <f t="shared" si="7"/>
        <v>1.7781512503836436</v>
      </c>
      <c r="J17" s="8">
        <f t="shared" si="1"/>
        <v>326</v>
      </c>
      <c r="K17" s="8">
        <f t="shared" si="4"/>
        <v>2.5132176000679389</v>
      </c>
      <c r="L17" s="5"/>
      <c r="M17" s="8">
        <v>727</v>
      </c>
      <c r="N17" s="8">
        <f t="shared" si="2"/>
        <v>2.8615344108590377</v>
      </c>
      <c r="O17" s="8">
        <f t="shared" si="3"/>
        <v>3331</v>
      </c>
      <c r="P17" s="8">
        <f t="shared" si="0"/>
        <v>3.5225746326911769</v>
      </c>
      <c r="Q17" s="2"/>
    </row>
    <row r="18" spans="1:17" x14ac:dyDescent="0.2">
      <c r="A18" s="4">
        <v>2001</v>
      </c>
      <c r="B18" s="12"/>
      <c r="C18" s="8">
        <v>50</v>
      </c>
      <c r="D18" s="8">
        <f t="shared" si="8"/>
        <v>1.6989700043360187</v>
      </c>
      <c r="E18" s="8">
        <f t="shared" si="5"/>
        <v>255</v>
      </c>
      <c r="F18" s="8">
        <f t="shared" si="6"/>
        <v>2.406540180433955</v>
      </c>
      <c r="G18" s="5"/>
      <c r="H18" s="8">
        <v>78</v>
      </c>
      <c r="I18" s="8">
        <f t="shared" si="7"/>
        <v>1.8920946026904804</v>
      </c>
      <c r="J18" s="8">
        <f t="shared" si="1"/>
        <v>404</v>
      </c>
      <c r="K18" s="8">
        <f t="shared" si="4"/>
        <v>2.6063813651106051</v>
      </c>
      <c r="L18" s="5"/>
      <c r="M18" s="8">
        <v>831</v>
      </c>
      <c r="N18" s="8">
        <f t="shared" si="2"/>
        <v>2.9196010237841108</v>
      </c>
      <c r="O18" s="8">
        <f t="shared" si="3"/>
        <v>4162</v>
      </c>
      <c r="P18" s="8">
        <f t="shared" si="0"/>
        <v>3.6193020758756083</v>
      </c>
      <c r="Q18" s="2"/>
    </row>
    <row r="19" spans="1:17" x14ac:dyDescent="0.2">
      <c r="A19" s="4">
        <v>2002</v>
      </c>
      <c r="B19" s="12"/>
      <c r="C19" s="8">
        <v>52</v>
      </c>
      <c r="D19" s="8">
        <f t="shared" si="8"/>
        <v>1.7160033436347992</v>
      </c>
      <c r="E19" s="8">
        <f t="shared" si="5"/>
        <v>307</v>
      </c>
      <c r="F19" s="8">
        <f t="shared" si="6"/>
        <v>2.4871383754771865</v>
      </c>
      <c r="G19" s="5"/>
      <c r="H19" s="8">
        <v>50</v>
      </c>
      <c r="I19" s="8">
        <f t="shared" si="7"/>
        <v>1.6989700043360187</v>
      </c>
      <c r="J19" s="8">
        <f t="shared" si="1"/>
        <v>454</v>
      </c>
      <c r="K19" s="8">
        <f t="shared" si="4"/>
        <v>2.6570558528571038</v>
      </c>
      <c r="L19" s="5"/>
      <c r="M19" s="8">
        <v>780</v>
      </c>
      <c r="N19" s="8">
        <f t="shared" si="2"/>
        <v>2.8920946026904804</v>
      </c>
      <c r="O19" s="8">
        <f t="shared" si="3"/>
        <v>4942</v>
      </c>
      <c r="P19" s="8">
        <f t="shared" si="0"/>
        <v>3.6939027410660605</v>
      </c>
      <c r="Q19" s="2"/>
    </row>
    <row r="20" spans="1:17" x14ac:dyDescent="0.2">
      <c r="A20" s="4">
        <v>2003</v>
      </c>
      <c r="B20" s="12"/>
      <c r="C20" s="8">
        <v>60</v>
      </c>
      <c r="D20" s="8">
        <f t="shared" si="8"/>
        <v>1.7781512503836436</v>
      </c>
      <c r="E20" s="8">
        <f t="shared" si="5"/>
        <v>367</v>
      </c>
      <c r="F20" s="8">
        <f t="shared" si="6"/>
        <v>2.5646660642520893</v>
      </c>
      <c r="G20" s="5"/>
      <c r="H20" s="8">
        <v>31</v>
      </c>
      <c r="I20" s="8">
        <f t="shared" si="7"/>
        <v>1.4913616938342726</v>
      </c>
      <c r="J20" s="8">
        <f t="shared" si="1"/>
        <v>485</v>
      </c>
      <c r="K20" s="8">
        <f t="shared" si="4"/>
        <v>2.6857417386022635</v>
      </c>
      <c r="L20" s="5"/>
      <c r="M20" s="8">
        <v>784</v>
      </c>
      <c r="N20" s="8">
        <f t="shared" si="2"/>
        <v>2.8943160626844384</v>
      </c>
      <c r="O20" s="8">
        <f t="shared" si="3"/>
        <v>5726</v>
      </c>
      <c r="P20" s="8">
        <f t="shared" si="0"/>
        <v>3.75785134368558</v>
      </c>
      <c r="Q20" s="2"/>
    </row>
    <row r="21" spans="1:17" x14ac:dyDescent="0.2">
      <c r="A21" s="4">
        <v>2004</v>
      </c>
      <c r="B21" s="12"/>
      <c r="C21" s="8">
        <v>75</v>
      </c>
      <c r="D21" s="8">
        <f t="shared" si="8"/>
        <v>1.8750612633917001</v>
      </c>
      <c r="E21" s="8">
        <f t="shared" si="5"/>
        <v>442</v>
      </c>
      <c r="F21" s="8">
        <f t="shared" si="6"/>
        <v>2.6454222693490919</v>
      </c>
      <c r="G21" s="5"/>
      <c r="H21" s="8">
        <v>59</v>
      </c>
      <c r="I21" s="8">
        <f t="shared" si="7"/>
        <v>1.7708520116421442</v>
      </c>
      <c r="J21" s="8">
        <f t="shared" si="1"/>
        <v>544</v>
      </c>
      <c r="K21" s="8">
        <f t="shared" si="4"/>
        <v>2.7355988996981799</v>
      </c>
      <c r="L21" s="5"/>
      <c r="M21" s="8">
        <v>950</v>
      </c>
      <c r="N21" s="8">
        <f t="shared" si="2"/>
        <v>2.9777236052888476</v>
      </c>
      <c r="O21" s="8">
        <f t="shared" si="3"/>
        <v>6676</v>
      </c>
      <c r="P21" s="8">
        <f t="shared" si="0"/>
        <v>3.824516328007209</v>
      </c>
      <c r="Q21" s="2"/>
    </row>
    <row r="22" spans="1:17" x14ac:dyDescent="0.2">
      <c r="A22" s="4">
        <v>2005</v>
      </c>
      <c r="B22" s="12"/>
      <c r="C22" s="8">
        <v>97</v>
      </c>
      <c r="D22" s="8">
        <f t="shared" si="8"/>
        <v>1.9867717342662448</v>
      </c>
      <c r="E22" s="8">
        <f t="shared" si="5"/>
        <v>539</v>
      </c>
      <c r="F22" s="8">
        <f t="shared" si="6"/>
        <v>2.7315887651867388</v>
      </c>
      <c r="G22" s="5"/>
      <c r="H22" s="8">
        <v>75</v>
      </c>
      <c r="I22" s="8">
        <f t="shared" si="7"/>
        <v>1.8750612633917001</v>
      </c>
      <c r="J22" s="8">
        <f t="shared" si="1"/>
        <v>619</v>
      </c>
      <c r="K22" s="8">
        <f t="shared" si="4"/>
        <v>2.7916906490201181</v>
      </c>
      <c r="L22" s="5"/>
      <c r="M22" s="8">
        <v>1101</v>
      </c>
      <c r="N22" s="8">
        <f t="shared" si="2"/>
        <v>3.0417873189717519</v>
      </c>
      <c r="O22" s="8">
        <f t="shared" si="3"/>
        <v>7777</v>
      </c>
      <c r="P22" s="8">
        <f t="shared" si="0"/>
        <v>3.8908120989551245</v>
      </c>
      <c r="Q22" s="2"/>
    </row>
    <row r="23" spans="1:17" x14ac:dyDescent="0.2">
      <c r="A23" s="4">
        <v>2006</v>
      </c>
      <c r="B23" s="12"/>
      <c r="C23" s="8">
        <v>125</v>
      </c>
      <c r="D23" s="8">
        <f t="shared" si="8"/>
        <v>2.0969100130080562</v>
      </c>
      <c r="E23" s="8">
        <f t="shared" si="5"/>
        <v>664</v>
      </c>
      <c r="F23" s="8">
        <f t="shared" si="6"/>
        <v>2.8221680793680175</v>
      </c>
      <c r="G23" s="5"/>
      <c r="H23" s="8">
        <v>114</v>
      </c>
      <c r="I23" s="8">
        <f t="shared" si="7"/>
        <v>2.0569048513364727</v>
      </c>
      <c r="J23" s="8">
        <f t="shared" si="1"/>
        <v>733</v>
      </c>
      <c r="K23" s="8">
        <f t="shared" si="4"/>
        <v>2.8651039746411278</v>
      </c>
      <c r="L23" s="5"/>
      <c r="M23" s="8">
        <v>1294</v>
      </c>
      <c r="N23" s="8">
        <f t="shared" si="2"/>
        <v>3.1119342763326814</v>
      </c>
      <c r="O23" s="8">
        <f t="shared" si="3"/>
        <v>9071</v>
      </c>
      <c r="P23" s="8">
        <f t="shared" si="0"/>
        <v>3.9576551669434914</v>
      </c>
      <c r="Q23" s="2"/>
    </row>
    <row r="24" spans="1:17" x14ac:dyDescent="0.2">
      <c r="A24" s="4">
        <v>2007</v>
      </c>
      <c r="B24" s="12"/>
      <c r="C24" s="8">
        <v>94</v>
      </c>
      <c r="D24" s="8">
        <f t="shared" si="8"/>
        <v>1.9731278535996986</v>
      </c>
      <c r="E24" s="8">
        <f t="shared" si="5"/>
        <v>758</v>
      </c>
      <c r="F24" s="8">
        <f t="shared" si="6"/>
        <v>2.8796692056320534</v>
      </c>
      <c r="G24" s="5"/>
      <c r="H24" s="8">
        <v>80</v>
      </c>
      <c r="I24" s="8">
        <f t="shared" si="7"/>
        <v>1.9030899869919435</v>
      </c>
      <c r="J24" s="8">
        <f t="shared" si="1"/>
        <v>813</v>
      </c>
      <c r="K24" s="8">
        <f t="shared" si="4"/>
        <v>2.910090545594068</v>
      </c>
      <c r="L24" s="5"/>
      <c r="M24" s="8">
        <v>1308</v>
      </c>
      <c r="N24" s="8">
        <f t="shared" si="2"/>
        <v>3.1166077439882485</v>
      </c>
      <c r="O24" s="8">
        <f t="shared" si="3"/>
        <v>10379</v>
      </c>
      <c r="P24" s="8">
        <f t="shared" si="0"/>
        <v>4.0161555119514549</v>
      </c>
      <c r="Q24" s="2"/>
    </row>
    <row r="25" spans="1:17" x14ac:dyDescent="0.2">
      <c r="A25" s="4">
        <v>2008</v>
      </c>
      <c r="B25" s="12"/>
      <c r="C25" s="8">
        <v>120</v>
      </c>
      <c r="D25" s="8">
        <f t="shared" si="8"/>
        <v>2.0791812460476247</v>
      </c>
      <c r="E25" s="8">
        <f t="shared" si="5"/>
        <v>878</v>
      </c>
      <c r="F25" s="8">
        <f t="shared" si="6"/>
        <v>2.9434945159061026</v>
      </c>
      <c r="G25" s="5"/>
      <c r="H25" s="8">
        <v>99</v>
      </c>
      <c r="I25" s="8">
        <f t="shared" si="7"/>
        <v>1.9956351945975499</v>
      </c>
      <c r="J25" s="8">
        <f t="shared" si="1"/>
        <v>912</v>
      </c>
      <c r="K25" s="8">
        <f t="shared" si="4"/>
        <v>2.959994838328416</v>
      </c>
      <c r="L25" s="5"/>
      <c r="M25" s="8">
        <v>1708</v>
      </c>
      <c r="N25" s="8">
        <f t="shared" si="2"/>
        <v>3.2324878663529861</v>
      </c>
      <c r="O25" s="8">
        <f t="shared" si="3"/>
        <v>12087</v>
      </c>
      <c r="P25" s="8">
        <f t="shared" si="0"/>
        <v>4.0823185221080402</v>
      </c>
      <c r="Q25" s="2"/>
    </row>
    <row r="26" spans="1:17" x14ac:dyDescent="0.2">
      <c r="A26" s="4">
        <v>2009</v>
      </c>
      <c r="B26" s="12"/>
      <c r="C26" s="8">
        <v>174</v>
      </c>
      <c r="D26" s="8">
        <f t="shared" si="8"/>
        <v>2.2405492482825999</v>
      </c>
      <c r="E26" s="8">
        <f t="shared" si="5"/>
        <v>1052</v>
      </c>
      <c r="F26" s="8">
        <f t="shared" si="6"/>
        <v>3.0220157398177201</v>
      </c>
      <c r="G26" s="5"/>
      <c r="H26" s="8">
        <v>133</v>
      </c>
      <c r="I26" s="8">
        <f t="shared" si="7"/>
        <v>2.1238516409670858</v>
      </c>
      <c r="J26" s="8">
        <f t="shared" si="1"/>
        <v>1045</v>
      </c>
      <c r="K26" s="8">
        <f t="shared" si="4"/>
        <v>3.019116290447073</v>
      </c>
      <c r="L26" s="5"/>
      <c r="M26" s="8">
        <v>2067</v>
      </c>
      <c r="N26" s="8">
        <f t="shared" si="2"/>
        <v>3.3153404766272883</v>
      </c>
      <c r="O26" s="8">
        <f t="shared" si="3"/>
        <v>14154</v>
      </c>
      <c r="P26" s="8">
        <f t="shared" si="0"/>
        <v>4.1508791912692393</v>
      </c>
      <c r="Q26" s="2"/>
    </row>
    <row r="27" spans="1:17" x14ac:dyDescent="0.2">
      <c r="A27" s="4">
        <v>2010</v>
      </c>
      <c r="B27" s="12"/>
      <c r="C27" s="8">
        <v>336</v>
      </c>
      <c r="D27" s="8">
        <f t="shared" si="8"/>
        <v>2.5263392773898441</v>
      </c>
      <c r="E27" s="8">
        <f t="shared" si="5"/>
        <v>1388</v>
      </c>
      <c r="F27" s="8">
        <f t="shared" si="6"/>
        <v>3.1423894661188361</v>
      </c>
      <c r="G27" s="5"/>
      <c r="H27" s="8">
        <v>225</v>
      </c>
      <c r="I27" s="8">
        <f t="shared" si="7"/>
        <v>2.3521825181113627</v>
      </c>
      <c r="J27" s="8">
        <f t="shared" si="1"/>
        <v>1270</v>
      </c>
      <c r="K27" s="8">
        <f t="shared" si="4"/>
        <v>3.1038037209559568</v>
      </c>
      <c r="L27" s="5"/>
      <c r="M27" s="8">
        <v>2828</v>
      </c>
      <c r="N27" s="8">
        <f t="shared" si="2"/>
        <v>3.4514794051248616</v>
      </c>
      <c r="O27" s="8">
        <f t="shared" si="3"/>
        <v>16982</v>
      </c>
      <c r="P27" s="8">
        <f t="shared" si="0"/>
        <v>4.2299888365448108</v>
      </c>
      <c r="Q27" s="2"/>
    </row>
    <row r="28" spans="1:17" x14ac:dyDescent="0.2">
      <c r="A28" s="4">
        <v>2011</v>
      </c>
      <c r="B28" s="12"/>
      <c r="C28" s="8">
        <v>449</v>
      </c>
      <c r="D28" s="8">
        <f t="shared" si="8"/>
        <v>2.6522463410033232</v>
      </c>
      <c r="E28" s="8">
        <f t="shared" si="5"/>
        <v>1837</v>
      </c>
      <c r="F28" s="8">
        <f t="shared" si="6"/>
        <v>3.2641091563058082</v>
      </c>
      <c r="G28" s="5"/>
      <c r="H28" s="8">
        <v>257</v>
      </c>
      <c r="I28" s="8">
        <f t="shared" si="7"/>
        <v>2.4099331233312946</v>
      </c>
      <c r="J28" s="8">
        <f t="shared" si="1"/>
        <v>1527</v>
      </c>
      <c r="K28" s="8">
        <f t="shared" si="4"/>
        <v>3.1838390370564214</v>
      </c>
      <c r="L28" s="5"/>
      <c r="M28" s="8">
        <v>3067</v>
      </c>
      <c r="N28" s="8">
        <f t="shared" si="2"/>
        <v>3.4867137759824853</v>
      </c>
      <c r="O28" s="8">
        <f t="shared" si="3"/>
        <v>20049</v>
      </c>
      <c r="P28" s="8">
        <f t="shared" si="0"/>
        <v>4.3020927158433562</v>
      </c>
      <c r="Q28" s="2"/>
    </row>
    <row r="29" spans="1:17" x14ac:dyDescent="0.2">
      <c r="A29" s="5">
        <v>2012</v>
      </c>
      <c r="B29" s="12"/>
      <c r="C29" s="8">
        <v>499</v>
      </c>
      <c r="D29" s="8">
        <f t="shared" si="8"/>
        <v>2.6981005456233897</v>
      </c>
      <c r="E29" s="8">
        <f t="shared" si="5"/>
        <v>2336</v>
      </c>
      <c r="F29" s="8">
        <f t="shared" si="6"/>
        <v>3.3684728384403617</v>
      </c>
      <c r="G29" s="5"/>
      <c r="H29" s="8">
        <v>211</v>
      </c>
      <c r="I29" s="8">
        <f t="shared" si="7"/>
        <v>2.3242824552976926</v>
      </c>
      <c r="J29" s="8">
        <f t="shared" si="1"/>
        <v>1738</v>
      </c>
      <c r="K29" s="8">
        <f t="shared" si="4"/>
        <v>3.2400497721126476</v>
      </c>
      <c r="L29" s="5"/>
      <c r="M29" s="8">
        <v>3656</v>
      </c>
      <c r="N29" s="8">
        <f t="shared" si="2"/>
        <v>3.5630061870617937</v>
      </c>
      <c r="O29" s="8">
        <f t="shared" si="3"/>
        <v>23705</v>
      </c>
      <c r="P29" s="8">
        <f t="shared" si="0"/>
        <v>4.3748399596549756</v>
      </c>
      <c r="Q29" s="3"/>
    </row>
    <row r="30" spans="1:17" x14ac:dyDescent="0.2">
      <c r="A30" s="5">
        <v>2013</v>
      </c>
      <c r="B30" s="12"/>
      <c r="C30" s="8">
        <v>570</v>
      </c>
      <c r="D30" s="8">
        <f t="shared" si="8"/>
        <v>2.7558748556724915</v>
      </c>
      <c r="E30" s="8">
        <f t="shared" si="5"/>
        <v>2906</v>
      </c>
      <c r="F30" s="8">
        <f t="shared" si="6"/>
        <v>3.4632956099620027</v>
      </c>
      <c r="G30" s="5"/>
      <c r="H30" s="8">
        <v>255</v>
      </c>
      <c r="I30" s="8">
        <f t="shared" si="7"/>
        <v>2.406540180433955</v>
      </c>
      <c r="J30" s="8">
        <f t="shared" si="1"/>
        <v>1993</v>
      </c>
      <c r="K30" s="8">
        <f t="shared" si="4"/>
        <v>3.2995072987004876</v>
      </c>
      <c r="L30" s="5"/>
      <c r="M30" s="8">
        <v>3761</v>
      </c>
      <c r="N30" s="8">
        <f t="shared" si="2"/>
        <v>3.5753033334223989</v>
      </c>
      <c r="O30" s="8">
        <f t="shared" si="3"/>
        <v>27466</v>
      </c>
      <c r="P30" s="8">
        <f t="shared" si="0"/>
        <v>4.4387954157213239</v>
      </c>
      <c r="Q30" s="3"/>
    </row>
    <row r="31" spans="1:17" x14ac:dyDescent="0.2">
      <c r="A31" s="5">
        <v>2014</v>
      </c>
      <c r="B31" s="12"/>
      <c r="C31" s="8">
        <v>504</v>
      </c>
      <c r="D31" s="8">
        <f t="shared" si="8"/>
        <v>2.7024305364455254</v>
      </c>
      <c r="E31" s="8">
        <f t="shared" si="5"/>
        <v>3410</v>
      </c>
      <c r="F31" s="8">
        <f t="shared" si="6"/>
        <v>3.5327543789924976</v>
      </c>
      <c r="G31" s="5"/>
      <c r="H31" s="8">
        <v>117</v>
      </c>
      <c r="I31" s="8">
        <f t="shared" si="7"/>
        <v>2.0681858617461617</v>
      </c>
      <c r="J31" s="8">
        <f t="shared" si="1"/>
        <v>2110</v>
      </c>
      <c r="K31" s="8">
        <f t="shared" si="4"/>
        <v>3.3242824552976926</v>
      </c>
      <c r="L31" s="5"/>
      <c r="M31" s="8">
        <v>2732</v>
      </c>
      <c r="N31" s="8">
        <f t="shared" si="2"/>
        <v>3.4364806950094948</v>
      </c>
      <c r="O31" s="8">
        <f t="shared" si="3"/>
        <v>30198</v>
      </c>
      <c r="P31" s="8">
        <f t="shared" si="0"/>
        <v>4.4799781807807832</v>
      </c>
      <c r="Q31" s="3"/>
    </row>
    <row r="32" spans="1:17" x14ac:dyDescent="0.2">
      <c r="A32" s="5">
        <v>2015</v>
      </c>
      <c r="B32" s="12"/>
      <c r="C32" s="8">
        <v>200</v>
      </c>
      <c r="D32" s="8">
        <f t="shared" si="8"/>
        <v>2.3010299956639813</v>
      </c>
      <c r="E32" s="8">
        <f t="shared" si="5"/>
        <v>3610</v>
      </c>
      <c r="F32" s="8">
        <f t="shared" si="6"/>
        <v>3.5575072019056577</v>
      </c>
      <c r="G32" s="5"/>
      <c r="H32" s="8">
        <v>9</v>
      </c>
      <c r="I32" s="8">
        <f t="shared" si="7"/>
        <v>0.95424250943932487</v>
      </c>
      <c r="J32" s="8">
        <f t="shared" si="1"/>
        <v>2119</v>
      </c>
      <c r="K32" s="8">
        <f t="shared" si="4"/>
        <v>3.3261309567107946</v>
      </c>
      <c r="L32" s="5"/>
      <c r="M32" s="8">
        <v>747</v>
      </c>
      <c r="N32" s="8">
        <f t="shared" si="2"/>
        <v>2.8733206018153989</v>
      </c>
      <c r="O32" s="8">
        <f t="shared" si="3"/>
        <v>30945</v>
      </c>
      <c r="P32" s="8">
        <f t="shared" si="0"/>
        <v>4.4905904870288325</v>
      </c>
      <c r="Q32" s="3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</sheetData>
  <mergeCells count="3">
    <mergeCell ref="C1:F1"/>
    <mergeCell ref="H1:K1"/>
    <mergeCell ref="M1:P1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Energy storage innovation</vt:lpstr>
      <vt:lpstr>Price data</vt:lpstr>
      <vt:lpstr>Volume data</vt:lpstr>
      <vt:lpstr>Patent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Microsoft Office User</cp:lastModifiedBy>
  <dcterms:created xsi:type="dcterms:W3CDTF">2017-04-03T10:29:17Z</dcterms:created>
  <dcterms:modified xsi:type="dcterms:W3CDTF">2017-07-31T17:41:54Z</dcterms:modified>
</cp:coreProperties>
</file>